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ennepin-my.sharepoint.com/personal/melvin_nye_hennepin_us/Documents/Documents/Tier 1 - BRR Rebid/FINAL Documents for Bidding - 9-20-2021/"/>
    </mc:Choice>
  </mc:AlternateContent>
  <xr:revisionPtr revIDLastSave="1" documentId="13_ncr:1_{E93D6AC7-0AD8-4EC8-8C48-31B02925B659}" xr6:coauthVersionLast="45" xr6:coauthVersionMax="46" xr10:uidLastSave="{0BCD1976-E1F4-40FA-8ECF-CE5D888CD2AB}"/>
  <bookViews>
    <workbookView xWindow="-110" yWindow="-110" windowWidth="19420" windowHeight="10420" xr2:uid="{21835929-61CD-4E39-AF8C-263D31A7CF96}"/>
  </bookViews>
  <sheets>
    <sheet name="Bid Group 1-Libraries" sheetId="2" r:id="rId1"/>
    <sheet name="Bid Group 2-Public Safety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1" i="3" l="1"/>
  <c r="E51" i="2"/>
  <c r="E49" i="3"/>
  <c r="E47" i="3"/>
  <c r="E45" i="3"/>
  <c r="E43" i="3"/>
  <c r="D37" i="3"/>
  <c r="D38" i="3" s="1"/>
  <c r="D29" i="3"/>
  <c r="D30" i="3" s="1"/>
  <c r="D21" i="3"/>
  <c r="D22" i="3" s="1"/>
  <c r="D13" i="3"/>
  <c r="D14" i="3" s="1"/>
  <c r="E49" i="2"/>
  <c r="E47" i="2"/>
  <c r="E45" i="2"/>
  <c r="E43" i="2"/>
  <c r="D37" i="2"/>
  <c r="D38" i="2" s="1"/>
  <c r="D29" i="2"/>
  <c r="D30" i="2" s="1"/>
  <c r="D21" i="2"/>
  <c r="D22" i="2" s="1"/>
  <c r="D13" i="2"/>
  <c r="D14" i="2" s="1"/>
  <c r="D24" i="3" l="1"/>
  <c r="E24" i="3" s="1"/>
  <c r="D23" i="3"/>
  <c r="E23" i="3" s="1"/>
  <c r="E22" i="3"/>
  <c r="D31" i="3"/>
  <c r="E31" i="3" s="1"/>
  <c r="E30" i="3"/>
  <c r="D32" i="3"/>
  <c r="E32" i="3" s="1"/>
  <c r="D40" i="3"/>
  <c r="E40" i="3" s="1"/>
  <c r="D39" i="3"/>
  <c r="E39" i="3" s="1"/>
  <c r="E38" i="3"/>
  <c r="E41" i="3" s="1"/>
  <c r="E14" i="3"/>
  <c r="D16" i="3"/>
  <c r="E16" i="3" s="1"/>
  <c r="D15" i="3"/>
  <c r="E15" i="3" s="1"/>
  <c r="D23" i="2"/>
  <c r="E23" i="2" s="1"/>
  <c r="E22" i="2"/>
  <c r="D24" i="2"/>
  <c r="E24" i="2" s="1"/>
  <c r="D39" i="2"/>
  <c r="E39" i="2" s="1"/>
  <c r="E38" i="2"/>
  <c r="D40" i="2"/>
  <c r="E40" i="2" s="1"/>
  <c r="D31" i="2"/>
  <c r="E31" i="2" s="1"/>
  <c r="E30" i="2"/>
  <c r="D32" i="2"/>
  <c r="E32" i="2" s="1"/>
  <c r="E14" i="2"/>
  <c r="D15" i="2"/>
  <c r="E15" i="2" s="1"/>
  <c r="D16" i="2"/>
  <c r="E16" i="2" s="1"/>
  <c r="E33" i="2" l="1"/>
  <c r="E25" i="2"/>
  <c r="E33" i="3"/>
  <c r="E25" i="3"/>
  <c r="E17" i="3"/>
  <c r="E17" i="2"/>
  <c r="E41" i="2"/>
</calcChain>
</file>

<file path=xl/sharedStrings.xml><?xml version="1.0" encoding="utf-8"?>
<sst xmlns="http://schemas.openxmlformats.org/spreadsheetml/2006/main" count="512" uniqueCount="229">
  <si>
    <t>Item #</t>
  </si>
  <si>
    <t>Description</t>
  </si>
  <si>
    <t>Parts and Materials</t>
  </si>
  <si>
    <t>Equipment Rental</t>
  </si>
  <si>
    <t>Subcontractors</t>
  </si>
  <si>
    <t>Subtotal A+ C</t>
  </si>
  <si>
    <t>Overtime Billing Rate</t>
  </si>
  <si>
    <t xml:space="preserve">Holiday Billing Rate </t>
  </si>
  <si>
    <t>Total for Labor Group 1 = D+E+F</t>
  </si>
  <si>
    <t>A</t>
  </si>
  <si>
    <t>B</t>
  </si>
  <si>
    <t>C</t>
  </si>
  <si>
    <t>D</t>
  </si>
  <si>
    <t>E</t>
  </si>
  <si>
    <t>F</t>
  </si>
  <si>
    <t>G</t>
  </si>
  <si>
    <t>Total for Labor Group 2 = D+E+F</t>
  </si>
  <si>
    <t>Total for Labor Group 3 = D+E+F</t>
  </si>
  <si>
    <t>Percent mark-up above contractor’s actual cost for parts and material (upon prior approval only)</t>
  </si>
  <si>
    <t>Percent mark-up above contractor’s actual cost for Subcontractors (upon prior approval only)</t>
  </si>
  <si>
    <t xml:space="preserve">Labor Cost </t>
  </si>
  <si>
    <t>Percent mark-up above contractor’s actual cost for equipment rental (upon prior approval only)</t>
  </si>
  <si>
    <t>Total for Labor Group 4 = D+E+F</t>
  </si>
  <si>
    <t>TOTAL BID AMOUNT (ENTER THIS AMOUNT INTO SUPPLIER PORTAL)</t>
  </si>
  <si>
    <t xml:space="preserve">Extended 
Total </t>
  </si>
  <si>
    <t>Estimated 
Annual Hours</t>
  </si>
  <si>
    <t>Unit Price 
per Hour</t>
  </si>
  <si>
    <t>Primary Contractor Representative:</t>
  </si>
  <si>
    <t>Phone (work):</t>
  </si>
  <si>
    <t>Phone (mobile):</t>
  </si>
  <si>
    <t xml:space="preserve">Email: </t>
  </si>
  <si>
    <t>Company Name:</t>
  </si>
  <si>
    <t>Bid proposal worksheet</t>
  </si>
  <si>
    <r>
      <t xml:space="preserve">Mark-up for overhead profit expressed as a </t>
    </r>
    <r>
      <rPr>
        <b/>
        <sz val="8"/>
        <color theme="1"/>
        <rFont val="Calibri"/>
        <family val="2"/>
        <scheme val="minor"/>
      </rPr>
      <t>percentage</t>
    </r>
  </si>
  <si>
    <r>
      <t xml:space="preserve">Mark-up for overhead profit expressed in </t>
    </r>
    <r>
      <rPr>
        <b/>
        <sz val="8"/>
        <color theme="1"/>
        <rFont val="Calibri"/>
        <family val="2"/>
        <scheme val="minor"/>
      </rPr>
      <t>dollars</t>
    </r>
  </si>
  <si>
    <t xml:space="preserve">Estimates/Quotes </t>
  </si>
  <si>
    <t>Hourly rate to provide Estimates/Quotes that requires Contractor to travel to site one hour or more.</t>
  </si>
  <si>
    <t xml:space="preserve">Updated </t>
  </si>
  <si>
    <t>Portfolio</t>
  </si>
  <si>
    <t>Building</t>
  </si>
  <si>
    <t>Address</t>
  </si>
  <si>
    <t>City</t>
  </si>
  <si>
    <t>Zip</t>
  </si>
  <si>
    <t>Operations Mgr</t>
  </si>
  <si>
    <t>Minneapolis</t>
  </si>
  <si>
    <t>Bloomington</t>
  </si>
  <si>
    <t>Larson, Karl</t>
  </si>
  <si>
    <t>Eden Prairie</t>
  </si>
  <si>
    <t>Winden, John</t>
  </si>
  <si>
    <t>Crystal</t>
  </si>
  <si>
    <t>Glover, Stephen</t>
  </si>
  <si>
    <t>Brooklyn Center</t>
  </si>
  <si>
    <t>Richfield</t>
  </si>
  <si>
    <t>Hopkins</t>
  </si>
  <si>
    <t>120 West 81st Street</t>
  </si>
  <si>
    <t>Brooklyn Park</t>
  </si>
  <si>
    <t>1600 Prairie Drive</t>
  </si>
  <si>
    <t>Medina</t>
  </si>
  <si>
    <t>Minnetonka</t>
  </si>
  <si>
    <t>Kumpula, Thomas</t>
  </si>
  <si>
    <t>Tobin, Tracy</t>
  </si>
  <si>
    <t>Wayzata</t>
  </si>
  <si>
    <t>Osseo</t>
  </si>
  <si>
    <t>Facility Services Department - Facilities Management Division</t>
  </si>
  <si>
    <t>Building Assignments for Facility Operations Managers</t>
  </si>
  <si>
    <t>Arvonne Fraser (Southeast) Library</t>
  </si>
  <si>
    <t>1222 4th St. SE</t>
  </si>
  <si>
    <t>Holien, Michael</t>
  </si>
  <si>
    <t>Augsburg Park Library</t>
  </si>
  <si>
    <t>7100 Nicollet Avenue</t>
  </si>
  <si>
    <t>Sellner, Jim</t>
  </si>
  <si>
    <t>Brookdale Regional Center</t>
  </si>
  <si>
    <t>6125 Shingle Creek Parkway</t>
  </si>
  <si>
    <t>Brooklyn Park Library</t>
  </si>
  <si>
    <t>8500 West Broadway</t>
  </si>
  <si>
    <t>Central Library</t>
  </si>
  <si>
    <t>300 Nicollet Mall</t>
  </si>
  <si>
    <t>Champlin Library</t>
  </si>
  <si>
    <t>12154 Ensign Avenue North</t>
  </si>
  <si>
    <t>Champlin</t>
  </si>
  <si>
    <t>East Lake Library</t>
  </si>
  <si>
    <t>2727 East Lake St.</t>
  </si>
  <si>
    <t>Lucey, Catherine</t>
  </si>
  <si>
    <t>Eden Prairie Library</t>
  </si>
  <si>
    <t>565 Prairie Center Drive</t>
  </si>
  <si>
    <t>Edina Library</t>
  </si>
  <si>
    <t>5280 Grandview Square</t>
  </si>
  <si>
    <t>Edina</t>
  </si>
  <si>
    <t>Johnson, Charles</t>
  </si>
  <si>
    <t>Excelsior Library</t>
  </si>
  <si>
    <t>337 Water Street</t>
  </si>
  <si>
    <t>Excelsior</t>
  </si>
  <si>
    <t>Franklin Library</t>
  </si>
  <si>
    <t>1314 East Franklin Ave.</t>
  </si>
  <si>
    <t>Golden Valley Library</t>
  </si>
  <si>
    <t>830 Winnetka Avenue North</t>
  </si>
  <si>
    <t>Golden Valley</t>
  </si>
  <si>
    <t>Hopkins Library</t>
  </si>
  <si>
    <t>22 - 11th Avenue North</t>
  </si>
  <si>
    <t>Hosmer Library</t>
  </si>
  <si>
    <t>347 East 36th St</t>
  </si>
  <si>
    <t>Linden Hills Library</t>
  </si>
  <si>
    <t>2900 West 43rd St</t>
  </si>
  <si>
    <t>Long Lake Library</t>
  </si>
  <si>
    <t>1865 Wayzata Blvd. West</t>
  </si>
  <si>
    <t>Long Lake</t>
  </si>
  <si>
    <t>Maple Grove Library</t>
  </si>
  <si>
    <t>8001 Main Street N</t>
  </si>
  <si>
    <t>Maple Grove</t>
  </si>
  <si>
    <t>Hoenisch, Richard</t>
  </si>
  <si>
    <t>Maple Plain Library</t>
  </si>
  <si>
    <t>5184 Main Street East</t>
  </si>
  <si>
    <t>Maple Plain</t>
  </si>
  <si>
    <t>Minnetonka Library</t>
  </si>
  <si>
    <t>17524 Excelsior Boulevard</t>
  </si>
  <si>
    <t>Nokomis Library</t>
  </si>
  <si>
    <t>5100 34th Ave. S.</t>
  </si>
  <si>
    <t>North Regional Library</t>
  </si>
  <si>
    <t>1315 Lowry Ave. N</t>
  </si>
  <si>
    <t>Northeast Library</t>
  </si>
  <si>
    <t>2200 Central Ave. NE</t>
  </si>
  <si>
    <t>Osseo Library</t>
  </si>
  <si>
    <t>415 Central Avenue</t>
  </si>
  <si>
    <t>Oxboro Library</t>
  </si>
  <si>
    <t>8801 Portland Avenue South</t>
  </si>
  <si>
    <t>Penn Lake Library</t>
  </si>
  <si>
    <t>8800 Penn Avenue South</t>
  </si>
  <si>
    <t>Pierre Bottineau Library</t>
  </si>
  <si>
    <t>55 Broadway St. NE</t>
  </si>
  <si>
    <t>Plymouth Community Library</t>
  </si>
  <si>
    <t>15700 36th Ave N</t>
  </si>
  <si>
    <t>Plymouth</t>
  </si>
  <si>
    <t>Ridgedale Regional Center</t>
  </si>
  <si>
    <t>12601 Ridgedale Drive</t>
  </si>
  <si>
    <t>Rockford Road Library</t>
  </si>
  <si>
    <t>6401 42nd Avenue North</t>
  </si>
  <si>
    <t>Rogers Library</t>
  </si>
  <si>
    <t>21300 John Milless Drive</t>
  </si>
  <si>
    <t>Rogers</t>
  </si>
  <si>
    <t>Roosevelt Library</t>
  </si>
  <si>
    <t>4026 28th Ave. S.</t>
  </si>
  <si>
    <t>Southdale Regional Center</t>
  </si>
  <si>
    <t>7009 York Avenue South</t>
  </si>
  <si>
    <t>St. Anthony Library</t>
  </si>
  <si>
    <t>2941 Pentagon Drive NE.</t>
  </si>
  <si>
    <t>St. Anthony</t>
  </si>
  <si>
    <t>St. Bonifacius Library</t>
  </si>
  <si>
    <t>8624 Kennedy Memorial Drive</t>
  </si>
  <si>
    <t>St. Bonifacius</t>
  </si>
  <si>
    <t>St. Louis Park Library</t>
  </si>
  <si>
    <t>3240 Library Lane</t>
  </si>
  <si>
    <t>St. Louis Park</t>
  </si>
  <si>
    <t>Sumner Library</t>
  </si>
  <si>
    <t>611 Van White Memorial Blvd.</t>
  </si>
  <si>
    <t>Walker Library</t>
  </si>
  <si>
    <t>2880 Hennepin Ave.</t>
  </si>
  <si>
    <t>Washburn Library</t>
  </si>
  <si>
    <t>5244 Lyndale Ave. S.</t>
  </si>
  <si>
    <t>Wayzata Library</t>
  </si>
  <si>
    <t>600 Rice Street</t>
  </si>
  <si>
    <t>Webber Park Library</t>
  </si>
  <si>
    <t>4440 Humboldt Avenue North</t>
  </si>
  <si>
    <t>Westonka Library</t>
  </si>
  <si>
    <t>2079 Commerce Boulevard</t>
  </si>
  <si>
    <t>Mound</t>
  </si>
  <si>
    <t>Adult Correctional Facility - Men's Section</t>
  </si>
  <si>
    <t>1145 Shenandoah Lane</t>
  </si>
  <si>
    <t>Manning, Ryan</t>
  </si>
  <si>
    <t>Adult Correctional Facility - Women's Section</t>
  </si>
  <si>
    <t>1355 Shenandoah Lane</t>
  </si>
  <si>
    <t>Adult Correctional Facility - Work Release</t>
  </si>
  <si>
    <t>1345 Shenandoah Lane</t>
  </si>
  <si>
    <t>Adult Probation Reporting Center</t>
  </si>
  <si>
    <t>4336 Lyndale Ave. N</t>
  </si>
  <si>
    <t>Brookdale Office Tower</t>
  </si>
  <si>
    <t>3300 County Road 10</t>
  </si>
  <si>
    <t>Community Corrections and Rehabilitation (STS)</t>
  </si>
  <si>
    <t>3000 N. Second Street</t>
  </si>
  <si>
    <t>County Home School - Admin./School Building</t>
  </si>
  <si>
    <t>14300 County Road 62</t>
  </si>
  <si>
    <t>Emergency Communications Facility</t>
  </si>
  <si>
    <t>1245 Shenandoah Lane</t>
  </si>
  <si>
    <t>Nelson, Edward</t>
  </si>
  <si>
    <t>Forensic Sciences Building</t>
  </si>
  <si>
    <t>530 Chicago Avenue</t>
  </si>
  <si>
    <t>Juvenile Probation - North Suburban Office - decommission 4/28/21</t>
  </si>
  <si>
    <t>6040 Earle Brown Drive</t>
  </si>
  <si>
    <t>Juvenile Probation - West Suburban Office</t>
  </si>
  <si>
    <t>11140 Bren Rd W</t>
  </si>
  <si>
    <t>Public Safety Facility</t>
  </si>
  <si>
    <t>401 4th Ave S</t>
  </si>
  <si>
    <t>Cote, Joseph</t>
  </si>
  <si>
    <t>Seward Neighborhood Probation - closing 9/30/21</t>
  </si>
  <si>
    <t>2600 E. 25th Street</t>
  </si>
  <si>
    <t>Sheriff's Communications Building</t>
  </si>
  <si>
    <t>9300 Naper Street</t>
  </si>
  <si>
    <t>Sheriff's Enforcement Services Div. Headquarters</t>
  </si>
  <si>
    <t>9401 83rd Avenue North</t>
  </si>
  <si>
    <t>Sheriff's Radio Tower - Bloomington</t>
  </si>
  <si>
    <t>Sheriff's Radio Tower - Edina</t>
  </si>
  <si>
    <t>7511 Braemar Blvd</t>
  </si>
  <si>
    <t>Sheriff's Radio Tower - Glen Lake</t>
  </si>
  <si>
    <t>14350 Cty Rd 62</t>
  </si>
  <si>
    <t>Sheriff's Radio Tower - Loretto</t>
  </si>
  <si>
    <t>23400 County Rd 10</t>
  </si>
  <si>
    <t>Loretto</t>
  </si>
  <si>
    <t>Sheriff's Radio Tower - Maple Plain</t>
  </si>
  <si>
    <t>1666 Budd Avenue</t>
  </si>
  <si>
    <t>Sheriff's Radio Tower - Medina</t>
  </si>
  <si>
    <t>Sheriff's Radio Tower - Plymouth</t>
  </si>
  <si>
    <t>1145 Shenandoah Lane North</t>
  </si>
  <si>
    <t>Sheriff's Radio Tower - Rockford</t>
  </si>
  <si>
    <t>8601 Linden Street</t>
  </si>
  <si>
    <t>Rockford</t>
  </si>
  <si>
    <t>Sheriff's Radio Tower - Rogers</t>
  </si>
  <si>
    <t>21200 Memorial Drive</t>
  </si>
  <si>
    <t>Sheriff's Water Patrol</t>
  </si>
  <si>
    <t>4141 Shoreline Drive</t>
  </si>
  <si>
    <t>Spring Park</t>
  </si>
  <si>
    <t>Libraries</t>
  </si>
  <si>
    <t>PS</t>
  </si>
  <si>
    <t>Superintendent</t>
  </si>
  <si>
    <t>General Foreman</t>
  </si>
  <si>
    <t>Carpenter</t>
  </si>
  <si>
    <t>Laborer</t>
  </si>
  <si>
    <t>Building Repairs and Renovations - Bid Group 1 - Libraries</t>
  </si>
  <si>
    <t>Bid Group 1 - Libraries</t>
  </si>
  <si>
    <t>Bid Group 2 - Public Safety</t>
  </si>
  <si>
    <t>Building Repairs and Renovations - Bid Group 2 - Public Safety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</si>
</sst>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[&lt;=9999999]###\-####;\(###\)\ ###\-####"/>
    <numFmt numFmtId="165" formatCode="&quot;$&quot;#,##0"/>
    <numFmt numFmtId="166" formatCode="000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Segoe UI"/>
      <family val="2"/>
    </font>
    <font>
      <b/>
      <sz val="8"/>
      <color rgb="FFFFFFFF"/>
      <name val="Segoe UI"/>
      <family val="2"/>
    </font>
    <font>
      <sz val="8"/>
      <name val="Calibri"/>
      <family val="2"/>
      <scheme val="minor"/>
    </font>
    <font>
      <i/>
      <sz val="8"/>
      <name val="Segoe UI"/>
      <family val="2"/>
    </font>
    <font>
      <sz val="8"/>
      <color indexed="8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67B1"/>
        <bgColor rgb="FF000000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Fill="1" applyBorder="1"/>
    <xf numFmtId="0" fontId="3" fillId="0" borderId="0" xfId="0" applyFont="1" applyFill="1" applyBorder="1"/>
    <xf numFmtId="0" fontId="2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center" vertical="center" wrapText="1"/>
    </xf>
    <xf numFmtId="44" fontId="3" fillId="5" borderId="11" xfId="0" applyNumberFormat="1" applyFont="1" applyFill="1" applyBorder="1" applyAlignment="1" applyProtection="1">
      <alignment vertical="center" wrapText="1"/>
      <protection locked="0"/>
    </xf>
    <xf numFmtId="44" fontId="3" fillId="2" borderId="12" xfId="0" applyNumberFormat="1" applyFont="1" applyFill="1" applyBorder="1" applyAlignment="1">
      <alignment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vertical="center" wrapText="1"/>
    </xf>
    <xf numFmtId="10" fontId="3" fillId="5" borderId="13" xfId="0" applyNumberFormat="1" applyFont="1" applyFill="1" applyBorder="1" applyAlignment="1" applyProtection="1">
      <alignment vertical="center" wrapText="1"/>
      <protection locked="0"/>
    </xf>
    <xf numFmtId="0" fontId="3" fillId="2" borderId="13" xfId="0" applyFont="1" applyFill="1" applyBorder="1" applyAlignment="1">
      <alignment horizontal="center" vertical="center" wrapText="1"/>
    </xf>
    <xf numFmtId="44" fontId="3" fillId="3" borderId="13" xfId="0" applyNumberFormat="1" applyFont="1" applyFill="1" applyBorder="1" applyAlignment="1">
      <alignment vertical="center" wrapText="1"/>
    </xf>
    <xf numFmtId="0" fontId="2" fillId="0" borderId="13" xfId="0" applyFont="1" applyFill="1" applyBorder="1" applyAlignment="1">
      <alignment horizontal="left" vertical="center" wrapText="1"/>
    </xf>
    <xf numFmtId="44" fontId="2" fillId="3" borderId="13" xfId="0" applyNumberFormat="1" applyFont="1" applyFill="1" applyBorder="1" applyAlignment="1">
      <alignment vertical="center" wrapText="1"/>
    </xf>
    <xf numFmtId="0" fontId="3" fillId="3" borderId="13" xfId="0" applyFont="1" applyFill="1" applyBorder="1" applyAlignment="1">
      <alignment horizontal="center" vertical="center" wrapText="1"/>
    </xf>
    <xf numFmtId="44" fontId="3" fillId="5" borderId="13" xfId="0" applyNumberFormat="1" applyFont="1" applyFill="1" applyBorder="1" applyAlignment="1" applyProtection="1">
      <alignment vertical="center" wrapText="1"/>
      <protection locked="0"/>
    </xf>
    <xf numFmtId="44" fontId="3" fillId="3" borderId="17" xfId="0" applyNumberFormat="1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44" fontId="2" fillId="3" borderId="1" xfId="0" applyNumberFormat="1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4" fillId="3" borderId="15" xfId="0" applyFont="1" applyFill="1" applyBorder="1" applyAlignment="1">
      <alignment horizontal="center" vertical="center" wrapText="1"/>
    </xf>
    <xf numFmtId="10" fontId="3" fillId="5" borderId="11" xfId="0" applyNumberFormat="1" applyFont="1" applyFill="1" applyBorder="1" applyAlignment="1" applyProtection="1">
      <alignment vertical="center" wrapText="1"/>
      <protection locked="0"/>
    </xf>
    <xf numFmtId="0" fontId="2" fillId="2" borderId="1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horizontal="left" vertical="center" wrapText="1"/>
    </xf>
    <xf numFmtId="44" fontId="3" fillId="5" borderId="12" xfId="0" applyNumberFormat="1" applyFont="1" applyFill="1" applyBorder="1" applyAlignment="1" applyProtection="1">
      <alignment vertical="center" wrapText="1"/>
      <protection locked="0"/>
    </xf>
    <xf numFmtId="10" fontId="3" fillId="5" borderId="14" xfId="0" applyNumberFormat="1" applyFont="1" applyFill="1" applyBorder="1" applyAlignment="1" applyProtection="1">
      <alignment vertical="center" wrapText="1"/>
      <protection locked="0"/>
    </xf>
    <xf numFmtId="44" fontId="3" fillId="3" borderId="14" xfId="0" applyNumberFormat="1" applyFont="1" applyFill="1" applyBorder="1" applyAlignment="1">
      <alignment vertical="center" wrapText="1"/>
    </xf>
    <xf numFmtId="44" fontId="2" fillId="3" borderId="14" xfId="0" applyNumberFormat="1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44" fontId="2" fillId="4" borderId="1" xfId="0" applyNumberFormat="1" applyFont="1" applyFill="1" applyBorder="1"/>
    <xf numFmtId="0" fontId="1" fillId="0" borderId="0" xfId="0" applyFont="1" applyFill="1" applyBorder="1" applyAlignment="1">
      <alignment horizontal="right" wrapText="1"/>
    </xf>
    <xf numFmtId="0" fontId="1" fillId="0" borderId="0" xfId="0" applyFont="1" applyFill="1" applyBorder="1" applyAlignment="1">
      <alignment horizontal="right"/>
    </xf>
    <xf numFmtId="9" fontId="3" fillId="5" borderId="11" xfId="0" applyNumberFormat="1" applyFont="1" applyFill="1" applyBorder="1" applyAlignment="1" applyProtection="1">
      <alignment vertical="center" wrapText="1"/>
      <protection locked="0"/>
    </xf>
    <xf numFmtId="165" fontId="4" fillId="3" borderId="15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9" fontId="3" fillId="5" borderId="3" xfId="0" applyNumberFormat="1" applyFont="1" applyFill="1" applyBorder="1" applyAlignment="1" applyProtection="1">
      <alignment vertical="center" wrapText="1"/>
      <protection locked="0"/>
    </xf>
    <xf numFmtId="44" fontId="2" fillId="3" borderId="21" xfId="0" applyNumberFormat="1" applyFont="1" applyFill="1" applyBorder="1" applyAlignment="1">
      <alignment vertical="center" wrapText="1"/>
    </xf>
    <xf numFmtId="0" fontId="3" fillId="0" borderId="0" xfId="0" applyFont="1" applyFill="1" applyBorder="1" applyProtection="1"/>
    <xf numFmtId="0" fontId="8" fillId="0" borderId="0" xfId="0" applyFont="1" applyFill="1" applyBorder="1" applyProtection="1"/>
    <xf numFmtId="0" fontId="9" fillId="0" borderId="0" xfId="0" applyFont="1" applyBorder="1" applyAlignment="1" applyProtection="1">
      <alignment horizontal="right" vertical="center"/>
    </xf>
    <xf numFmtId="14" fontId="9" fillId="0" borderId="0" xfId="0" applyNumberFormat="1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 wrapText="1"/>
    </xf>
    <xf numFmtId="0" fontId="6" fillId="0" borderId="23" xfId="0" applyFont="1" applyBorder="1" applyAlignment="1" applyProtection="1">
      <alignment vertical="center" wrapText="1"/>
    </xf>
    <xf numFmtId="0" fontId="7" fillId="6" borderId="22" xfId="0" applyFont="1" applyFill="1" applyBorder="1" applyAlignment="1" applyProtection="1">
      <alignment vertical="center" wrapText="1"/>
    </xf>
    <xf numFmtId="49" fontId="7" fillId="6" borderId="22" xfId="0" applyNumberFormat="1" applyFont="1" applyFill="1" applyBorder="1" applyAlignment="1" applyProtection="1">
      <alignment horizontal="left" vertical="center" wrapText="1"/>
    </xf>
    <xf numFmtId="0" fontId="3" fillId="0" borderId="22" xfId="0" applyFont="1" applyFill="1" applyBorder="1" applyAlignment="1" applyProtection="1">
      <alignment horizontal="left" vertical="center"/>
    </xf>
    <xf numFmtId="0" fontId="10" fillId="7" borderId="26" xfId="0" applyFont="1" applyFill="1" applyBorder="1" applyAlignment="1" applyProtection="1">
      <alignment vertical="center" wrapText="1"/>
    </xf>
    <xf numFmtId="0" fontId="10" fillId="7" borderId="24" xfId="0" applyFont="1" applyFill="1" applyBorder="1" applyAlignment="1" applyProtection="1">
      <alignment vertical="center" wrapText="1"/>
    </xf>
    <xf numFmtId="0" fontId="10" fillId="7" borderId="24" xfId="0" applyFont="1" applyFill="1" applyBorder="1" applyAlignment="1" applyProtection="1">
      <alignment horizontal="left" vertical="center" wrapText="1"/>
    </xf>
    <xf numFmtId="166" fontId="6" fillId="7" borderId="26" xfId="0" applyNumberFormat="1" applyFont="1" applyFill="1" applyBorder="1" applyAlignment="1" applyProtection="1">
      <alignment horizontal="left" vertical="center"/>
    </xf>
    <xf numFmtId="166" fontId="6" fillId="7" borderId="24" xfId="0" applyNumberFormat="1" applyFont="1" applyFill="1" applyBorder="1" applyAlignment="1" applyProtection="1">
      <alignment horizontal="left" vertical="center"/>
    </xf>
    <xf numFmtId="0" fontId="6" fillId="7" borderId="24" xfId="0" applyFont="1" applyFill="1" applyBorder="1" applyAlignment="1" applyProtection="1">
      <alignment vertical="center" wrapText="1"/>
    </xf>
    <xf numFmtId="0" fontId="10" fillId="7" borderId="27" xfId="0" applyFont="1" applyFill="1" applyBorder="1" applyAlignment="1" applyProtection="1">
      <alignment vertical="center" wrapText="1"/>
    </xf>
    <xf numFmtId="0" fontId="10" fillId="7" borderId="25" xfId="0" applyFont="1" applyFill="1" applyBorder="1" applyAlignment="1" applyProtection="1">
      <alignment vertical="center" wrapText="1"/>
    </xf>
    <xf numFmtId="0" fontId="10" fillId="7" borderId="25" xfId="0" applyFont="1" applyFill="1" applyBorder="1" applyAlignment="1" applyProtection="1">
      <alignment horizontal="left" vertical="center" wrapText="1"/>
    </xf>
    <xf numFmtId="166" fontId="10" fillId="7" borderId="24" xfId="0" applyNumberFormat="1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left"/>
    </xf>
    <xf numFmtId="0" fontId="6" fillId="0" borderId="0" xfId="0" applyFont="1" applyBorder="1" applyAlignment="1" applyProtection="1">
      <alignment horizontal="left" vertical="center" wrapText="1"/>
    </xf>
    <xf numFmtId="0" fontId="1" fillId="0" borderId="9" xfId="0" applyNumberFormat="1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>
      <alignment horizontal="left"/>
    </xf>
    <xf numFmtId="0" fontId="1" fillId="0" borderId="7" xfId="0" applyFont="1" applyFill="1" applyBorder="1" applyAlignment="1" applyProtection="1">
      <alignment horizontal="left"/>
      <protection locked="0"/>
    </xf>
    <xf numFmtId="164" fontId="1" fillId="0" borderId="9" xfId="0" applyNumberFormat="1" applyFont="1" applyFill="1" applyBorder="1" applyAlignment="1" applyProtection="1">
      <alignment horizontal="left"/>
      <protection locked="0"/>
    </xf>
    <xf numFmtId="0" fontId="2" fillId="4" borderId="8" xfId="0" applyFont="1" applyFill="1" applyBorder="1" applyAlignment="1">
      <alignment horizontal="right"/>
    </xf>
    <xf numFmtId="0" fontId="2" fillId="4" borderId="9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93DA0-95FB-45CA-9A1F-FA5E30E5A2DC}">
  <sheetPr>
    <tabColor rgb="FF92D050"/>
    <pageSetUpPr fitToPage="1"/>
  </sheetPr>
  <dimension ref="A1:K121"/>
  <sheetViews>
    <sheetView tabSelected="1" topLeftCell="A48" zoomScale="150" zoomScaleNormal="150" workbookViewId="0">
      <selection activeCell="A51" sqref="A51:XFD51"/>
    </sheetView>
  </sheetViews>
  <sheetFormatPr defaultColWidth="9.08984375" defaultRowHeight="10.5" x14ac:dyDescent="0.25"/>
  <cols>
    <col min="1" max="1" width="6.90625" style="2" bestFit="1" customWidth="1"/>
    <col min="2" max="2" width="32.36328125" style="2" bestFit="1" customWidth="1"/>
    <col min="3" max="3" width="19.1796875" style="2" bestFit="1" customWidth="1"/>
    <col min="4" max="4" width="11" style="2" bestFit="1" customWidth="1"/>
    <col min="5" max="5" width="18.1796875" style="2" customWidth="1"/>
    <col min="6" max="6" width="12.36328125" style="2" bestFit="1" customWidth="1"/>
    <col min="7" max="16384" width="9.08984375" style="2"/>
  </cols>
  <sheetData>
    <row r="1" spans="1:5" ht="13" x14ac:dyDescent="0.3">
      <c r="A1" s="85" t="s">
        <v>225</v>
      </c>
      <c r="B1" s="85"/>
      <c r="C1" s="85"/>
      <c r="D1" s="85"/>
      <c r="E1" s="85"/>
    </row>
    <row r="2" spans="1:5" ht="13" x14ac:dyDescent="0.3">
      <c r="A2" s="85" t="s">
        <v>32</v>
      </c>
      <c r="B2" s="85"/>
      <c r="C2" s="85"/>
      <c r="D2" s="85"/>
      <c r="E2" s="85"/>
    </row>
    <row r="3" spans="1:5" ht="13.5" thickBot="1" x14ac:dyDescent="0.35">
      <c r="A3" s="1"/>
      <c r="B3" s="48" t="s">
        <v>31</v>
      </c>
      <c r="C3" s="86"/>
      <c r="D3" s="86"/>
      <c r="E3" s="86"/>
    </row>
    <row r="4" spans="1:5" ht="13.5" thickBot="1" x14ac:dyDescent="0.35">
      <c r="A4" s="1"/>
      <c r="B4" s="49" t="s">
        <v>27</v>
      </c>
      <c r="C4" s="86"/>
      <c r="D4" s="86"/>
      <c r="E4" s="86"/>
    </row>
    <row r="5" spans="1:5" ht="13.5" thickBot="1" x14ac:dyDescent="0.35">
      <c r="A5" s="1"/>
      <c r="B5" s="49" t="s">
        <v>28</v>
      </c>
      <c r="C5" s="87"/>
      <c r="D5" s="87"/>
      <c r="E5" s="87"/>
    </row>
    <row r="6" spans="1:5" ht="13.5" thickBot="1" x14ac:dyDescent="0.35">
      <c r="A6" s="1"/>
      <c r="B6" s="49" t="s">
        <v>29</v>
      </c>
      <c r="C6" s="87"/>
      <c r="D6" s="87"/>
      <c r="E6" s="87"/>
    </row>
    <row r="7" spans="1:5" ht="13.5" thickBot="1" x14ac:dyDescent="0.35">
      <c r="A7" s="1"/>
      <c r="B7" s="49" t="s">
        <v>30</v>
      </c>
      <c r="C7" s="84"/>
      <c r="D7" s="84"/>
      <c r="E7" s="84"/>
    </row>
    <row r="8" spans="1:5" ht="11" thickBot="1" x14ac:dyDescent="0.3"/>
    <row r="9" spans="1:5" s="7" customFormat="1" ht="21.5" thickBot="1" x14ac:dyDescent="0.3">
      <c r="A9" s="3" t="s">
        <v>0</v>
      </c>
      <c r="B9" s="4" t="s">
        <v>1</v>
      </c>
      <c r="C9" s="5" t="s">
        <v>25</v>
      </c>
      <c r="D9" s="5" t="s">
        <v>26</v>
      </c>
      <c r="E9" s="6" t="s">
        <v>24</v>
      </c>
    </row>
    <row r="10" spans="1:5" ht="11" thickBot="1" x14ac:dyDescent="0.3">
      <c r="A10" s="3">
        <v>1</v>
      </c>
      <c r="B10" s="4" t="s">
        <v>221</v>
      </c>
      <c r="C10" s="8"/>
      <c r="D10" s="8"/>
      <c r="E10" s="9"/>
    </row>
    <row r="11" spans="1:5" x14ac:dyDescent="0.25">
      <c r="A11" s="52" t="s">
        <v>9</v>
      </c>
      <c r="B11" s="10" t="s">
        <v>20</v>
      </c>
      <c r="C11" s="11">
        <v>100</v>
      </c>
      <c r="D11" s="12"/>
      <c r="E11" s="13"/>
    </row>
    <row r="12" spans="1:5" ht="21" x14ac:dyDescent="0.25">
      <c r="A12" s="53" t="s">
        <v>10</v>
      </c>
      <c r="B12" s="14" t="s">
        <v>33</v>
      </c>
      <c r="C12" s="15"/>
      <c r="D12" s="16"/>
      <c r="E12" s="15"/>
    </row>
    <row r="13" spans="1:5" x14ac:dyDescent="0.25">
      <c r="A13" s="54" t="s">
        <v>11</v>
      </c>
      <c r="B13" s="14" t="s">
        <v>34</v>
      </c>
      <c r="C13" s="17"/>
      <c r="D13" s="18">
        <f>SUM(D11*(1*D12))</f>
        <v>0</v>
      </c>
      <c r="E13" s="15"/>
    </row>
    <row r="14" spans="1:5" x14ac:dyDescent="0.25">
      <c r="A14" s="55" t="s">
        <v>12</v>
      </c>
      <c r="B14" s="19" t="s">
        <v>5</v>
      </c>
      <c r="C14" s="17"/>
      <c r="D14" s="20">
        <f>SUM(D11+D13)</f>
        <v>0</v>
      </c>
      <c r="E14" s="20">
        <f>SUM(C11*D14)</f>
        <v>0</v>
      </c>
    </row>
    <row r="15" spans="1:5" x14ac:dyDescent="0.25">
      <c r="A15" s="55" t="s">
        <v>13</v>
      </c>
      <c r="B15" s="14" t="s">
        <v>6</v>
      </c>
      <c r="C15" s="21">
        <v>5</v>
      </c>
      <c r="D15" s="22">
        <f>D14*1.3</f>
        <v>0</v>
      </c>
      <c r="E15" s="18">
        <f>SUM(C15*D15)</f>
        <v>0</v>
      </c>
    </row>
    <row r="16" spans="1:5" ht="11" thickBot="1" x14ac:dyDescent="0.3">
      <c r="A16" s="55" t="s">
        <v>14</v>
      </c>
      <c r="B16" s="14" t="s">
        <v>7</v>
      </c>
      <c r="C16" s="21">
        <v>5</v>
      </c>
      <c r="D16" s="22">
        <f>D14*1.6</f>
        <v>0</v>
      </c>
      <c r="E16" s="23">
        <f>SUM(C16*D16)</f>
        <v>0</v>
      </c>
    </row>
    <row r="17" spans="1:5" ht="11" thickBot="1" x14ac:dyDescent="0.3">
      <c r="A17" s="56" t="s">
        <v>15</v>
      </c>
      <c r="B17" s="24" t="s">
        <v>8</v>
      </c>
      <c r="C17" s="25"/>
      <c r="D17" s="26"/>
      <c r="E17" s="27">
        <f>SUM(E14:E16)</f>
        <v>0</v>
      </c>
    </row>
    <row r="18" spans="1:5" ht="11" thickBot="1" x14ac:dyDescent="0.3">
      <c r="A18" s="40">
        <v>2</v>
      </c>
      <c r="B18" s="28" t="s">
        <v>222</v>
      </c>
      <c r="C18" s="8"/>
      <c r="D18" s="8"/>
      <c r="E18" s="9"/>
    </row>
    <row r="19" spans="1:5" x14ac:dyDescent="0.25">
      <c r="A19" s="44" t="s">
        <v>9</v>
      </c>
      <c r="B19" s="29" t="s">
        <v>20</v>
      </c>
      <c r="C19" s="30">
        <v>260</v>
      </c>
      <c r="D19" s="12"/>
      <c r="E19" s="13"/>
    </row>
    <row r="20" spans="1:5" ht="21" x14ac:dyDescent="0.25">
      <c r="A20" s="55" t="s">
        <v>10</v>
      </c>
      <c r="B20" s="14" t="s">
        <v>33</v>
      </c>
      <c r="C20" s="17"/>
      <c r="D20" s="31"/>
      <c r="E20" s="15"/>
    </row>
    <row r="21" spans="1:5" x14ac:dyDescent="0.25">
      <c r="A21" s="55" t="s">
        <v>11</v>
      </c>
      <c r="B21" s="14" t="s">
        <v>34</v>
      </c>
      <c r="C21" s="17"/>
      <c r="D21" s="18">
        <f>SUM(D19*(1*D20))</f>
        <v>0</v>
      </c>
      <c r="E21" s="15"/>
    </row>
    <row r="22" spans="1:5" x14ac:dyDescent="0.25">
      <c r="A22" s="55" t="s">
        <v>12</v>
      </c>
      <c r="B22" s="19" t="s">
        <v>5</v>
      </c>
      <c r="C22" s="32"/>
      <c r="D22" s="20">
        <f>SUM(D19+D21)</f>
        <v>0</v>
      </c>
      <c r="E22" s="20">
        <f>SUM(C19*D22)</f>
        <v>0</v>
      </c>
    </row>
    <row r="23" spans="1:5" x14ac:dyDescent="0.25">
      <c r="A23" s="55" t="s">
        <v>13</v>
      </c>
      <c r="B23" s="14" t="s">
        <v>6</v>
      </c>
      <c r="C23" s="21">
        <v>5</v>
      </c>
      <c r="D23" s="22">
        <f>D22*1.3</f>
        <v>0</v>
      </c>
      <c r="E23" s="18">
        <f>SUM(C23*D23)</f>
        <v>0</v>
      </c>
    </row>
    <row r="24" spans="1:5" ht="11" thickBot="1" x14ac:dyDescent="0.3">
      <c r="A24" s="55" t="s">
        <v>14</v>
      </c>
      <c r="B24" s="14" t="s">
        <v>7</v>
      </c>
      <c r="C24" s="21">
        <v>5</v>
      </c>
      <c r="D24" s="22">
        <f>D22*1.6</f>
        <v>0</v>
      </c>
      <c r="E24" s="23">
        <f>SUM(C24*D24)</f>
        <v>0</v>
      </c>
    </row>
    <row r="25" spans="1:5" ht="11" thickBot="1" x14ac:dyDescent="0.3">
      <c r="A25" s="56" t="s">
        <v>15</v>
      </c>
      <c r="B25" s="24" t="s">
        <v>16</v>
      </c>
      <c r="C25" s="25"/>
      <c r="D25" s="26"/>
      <c r="E25" s="27">
        <f>SUM(E22:E24)</f>
        <v>0</v>
      </c>
    </row>
    <row r="26" spans="1:5" ht="11" thickBot="1" x14ac:dyDescent="0.3">
      <c r="A26" s="5">
        <v>3</v>
      </c>
      <c r="B26" s="33" t="s">
        <v>223</v>
      </c>
      <c r="C26" s="28"/>
      <c r="D26" s="8"/>
      <c r="E26" s="9"/>
    </row>
    <row r="27" spans="1:5" x14ac:dyDescent="0.25">
      <c r="A27" s="57" t="s">
        <v>9</v>
      </c>
      <c r="B27" s="34" t="s">
        <v>20</v>
      </c>
      <c r="C27" s="30">
        <v>100</v>
      </c>
      <c r="D27" s="35"/>
      <c r="E27" s="13"/>
    </row>
    <row r="28" spans="1:5" ht="21" x14ac:dyDescent="0.25">
      <c r="A28" s="55" t="s">
        <v>10</v>
      </c>
      <c r="B28" s="14" t="s">
        <v>33</v>
      </c>
      <c r="C28" s="17"/>
      <c r="D28" s="36"/>
      <c r="E28" s="15"/>
    </row>
    <row r="29" spans="1:5" x14ac:dyDescent="0.25">
      <c r="A29" s="55" t="s">
        <v>11</v>
      </c>
      <c r="B29" s="14" t="s">
        <v>34</v>
      </c>
      <c r="C29" s="17"/>
      <c r="D29" s="37">
        <f>SUM(D27*(1*D28))</f>
        <v>0</v>
      </c>
      <c r="E29" s="15"/>
    </row>
    <row r="30" spans="1:5" x14ac:dyDescent="0.25">
      <c r="A30" s="55" t="s">
        <v>12</v>
      </c>
      <c r="B30" s="19" t="s">
        <v>5</v>
      </c>
      <c r="C30" s="32"/>
      <c r="D30" s="38">
        <f>SUM(D27+D29)</f>
        <v>0</v>
      </c>
      <c r="E30" s="20">
        <f>SUM(C27*D30)</f>
        <v>0</v>
      </c>
    </row>
    <row r="31" spans="1:5" x14ac:dyDescent="0.25">
      <c r="A31" s="55" t="s">
        <v>13</v>
      </c>
      <c r="B31" s="14" t="s">
        <v>6</v>
      </c>
      <c r="C31" s="21">
        <v>5</v>
      </c>
      <c r="D31" s="22">
        <f>D30*1.3</f>
        <v>0</v>
      </c>
      <c r="E31" s="18">
        <f>SUM(C31*D31)</f>
        <v>0</v>
      </c>
    </row>
    <row r="32" spans="1:5" ht="11" thickBot="1" x14ac:dyDescent="0.3">
      <c r="A32" s="55" t="s">
        <v>14</v>
      </c>
      <c r="B32" s="14" t="s">
        <v>7</v>
      </c>
      <c r="C32" s="21">
        <v>5</v>
      </c>
      <c r="D32" s="22">
        <f>D30*1.6</f>
        <v>0</v>
      </c>
      <c r="E32" s="23">
        <f>SUM(C32*D32)</f>
        <v>0</v>
      </c>
    </row>
    <row r="33" spans="1:5" ht="11" thickBot="1" x14ac:dyDescent="0.3">
      <c r="A33" s="56" t="s">
        <v>15</v>
      </c>
      <c r="B33" s="24" t="s">
        <v>17</v>
      </c>
      <c r="C33" s="25"/>
      <c r="D33" s="39"/>
      <c r="E33" s="27">
        <f>SUM(E30:E32)</f>
        <v>0</v>
      </c>
    </row>
    <row r="34" spans="1:5" ht="11" thickBot="1" x14ac:dyDescent="0.3">
      <c r="A34" s="5">
        <v>4</v>
      </c>
      <c r="B34" s="4" t="s">
        <v>224</v>
      </c>
      <c r="C34" s="8"/>
      <c r="D34" s="8"/>
      <c r="E34" s="9"/>
    </row>
    <row r="35" spans="1:5" x14ac:dyDescent="0.25">
      <c r="A35" s="57" t="s">
        <v>9</v>
      </c>
      <c r="B35" s="10" t="s">
        <v>20</v>
      </c>
      <c r="C35" s="11">
        <v>100</v>
      </c>
      <c r="D35" s="12"/>
      <c r="E35" s="13"/>
    </row>
    <row r="36" spans="1:5" ht="21" x14ac:dyDescent="0.25">
      <c r="A36" s="55" t="s">
        <v>10</v>
      </c>
      <c r="B36" s="14" t="s">
        <v>33</v>
      </c>
      <c r="C36" s="15"/>
      <c r="D36" s="16"/>
      <c r="E36" s="15"/>
    </row>
    <row r="37" spans="1:5" x14ac:dyDescent="0.25">
      <c r="A37" s="55" t="s">
        <v>11</v>
      </c>
      <c r="B37" s="14" t="s">
        <v>34</v>
      </c>
      <c r="C37" s="17"/>
      <c r="D37" s="18">
        <f>SUM(D35*(1*D36))</f>
        <v>0</v>
      </c>
      <c r="E37" s="15"/>
    </row>
    <row r="38" spans="1:5" x14ac:dyDescent="0.25">
      <c r="A38" s="55" t="s">
        <v>12</v>
      </c>
      <c r="B38" s="19" t="s">
        <v>5</v>
      </c>
      <c r="C38" s="17"/>
      <c r="D38" s="20">
        <f>SUM(D35+D37)</f>
        <v>0</v>
      </c>
      <c r="E38" s="20">
        <f>SUM(C35*D38)</f>
        <v>0</v>
      </c>
    </row>
    <row r="39" spans="1:5" x14ac:dyDescent="0.25">
      <c r="A39" s="55" t="s">
        <v>13</v>
      </c>
      <c r="B39" s="14" t="s">
        <v>6</v>
      </c>
      <c r="C39" s="21">
        <v>5</v>
      </c>
      <c r="D39" s="22">
        <f>D38*1.3</f>
        <v>0</v>
      </c>
      <c r="E39" s="18">
        <f>SUM(C39*D39)</f>
        <v>0</v>
      </c>
    </row>
    <row r="40" spans="1:5" ht="11" thickBot="1" x14ac:dyDescent="0.3">
      <c r="A40" s="55" t="s">
        <v>14</v>
      </c>
      <c r="B40" s="14" t="s">
        <v>7</v>
      </c>
      <c r="C40" s="21">
        <v>5</v>
      </c>
      <c r="D40" s="22">
        <f>D38*1.6</f>
        <v>0</v>
      </c>
      <c r="E40" s="23">
        <f>SUM(C40*D40)</f>
        <v>0</v>
      </c>
    </row>
    <row r="41" spans="1:5" ht="11" thickBot="1" x14ac:dyDescent="0.3">
      <c r="A41" s="56" t="s">
        <v>15</v>
      </c>
      <c r="B41" s="24" t="s">
        <v>22</v>
      </c>
      <c r="C41" s="25"/>
      <c r="D41" s="26"/>
      <c r="E41" s="27">
        <f>SUM(E38:E40)</f>
        <v>0</v>
      </c>
    </row>
    <row r="42" spans="1:5" ht="11" thickBot="1" x14ac:dyDescent="0.3">
      <c r="A42" s="5">
        <v>5</v>
      </c>
      <c r="B42" s="4" t="s">
        <v>35</v>
      </c>
      <c r="C42" s="8"/>
      <c r="D42" s="8"/>
      <c r="E42" s="9"/>
    </row>
    <row r="43" spans="1:5" ht="32" thickBot="1" x14ac:dyDescent="0.3">
      <c r="A43" s="57"/>
      <c r="B43" s="10" t="s">
        <v>36</v>
      </c>
      <c r="C43" s="30">
        <v>10</v>
      </c>
      <c r="D43" s="12"/>
      <c r="E43" s="20">
        <f>C43*D43</f>
        <v>0</v>
      </c>
    </row>
    <row r="44" spans="1:5" ht="11" thickBot="1" x14ac:dyDescent="0.3">
      <c r="A44" s="40">
        <v>6</v>
      </c>
      <c r="B44" s="8" t="s">
        <v>2</v>
      </c>
      <c r="C44" s="41"/>
      <c r="D44" s="42"/>
      <c r="E44" s="43"/>
    </row>
    <row r="45" spans="1:5" ht="21.5" thickBot="1" x14ac:dyDescent="0.3">
      <c r="A45" s="44"/>
      <c r="B45" s="10" t="s">
        <v>18</v>
      </c>
      <c r="C45" s="51">
        <v>25000</v>
      </c>
      <c r="D45" s="50"/>
      <c r="E45" s="20">
        <f>(C45*D45)+C45</f>
        <v>25000</v>
      </c>
    </row>
    <row r="46" spans="1:5" ht="11" thickBot="1" x14ac:dyDescent="0.3">
      <c r="A46" s="5">
        <v>7</v>
      </c>
      <c r="B46" s="45" t="s">
        <v>3</v>
      </c>
      <c r="C46" s="41"/>
      <c r="D46" s="42"/>
      <c r="E46" s="43"/>
    </row>
    <row r="47" spans="1:5" ht="21.5" thickBot="1" x14ac:dyDescent="0.3">
      <c r="A47" s="44"/>
      <c r="B47" s="29" t="s">
        <v>21</v>
      </c>
      <c r="C47" s="51">
        <v>1000</v>
      </c>
      <c r="D47" s="50"/>
      <c r="E47" s="20">
        <f>(C47*D47)+C47</f>
        <v>1000</v>
      </c>
    </row>
    <row r="48" spans="1:5" ht="11" thickBot="1" x14ac:dyDescent="0.3">
      <c r="A48" s="5">
        <v>8</v>
      </c>
      <c r="B48" s="46" t="s">
        <v>4</v>
      </c>
      <c r="C48" s="41"/>
      <c r="D48" s="42"/>
      <c r="E48" s="43"/>
    </row>
    <row r="49" spans="1:11" ht="21.5" thickBot="1" x14ac:dyDescent="0.3">
      <c r="A49" s="58"/>
      <c r="B49" s="59" t="s">
        <v>19</v>
      </c>
      <c r="C49" s="60">
        <v>2000</v>
      </c>
      <c r="D49" s="61"/>
      <c r="E49" s="62">
        <f>(C49*D49)+C49</f>
        <v>2000</v>
      </c>
    </row>
    <row r="50" spans="1:11" ht="11" thickBot="1" x14ac:dyDescent="0.3"/>
    <row r="51" spans="1:11" ht="11" thickBot="1" x14ac:dyDescent="0.3">
      <c r="A51" s="88" t="s">
        <v>23</v>
      </c>
      <c r="B51" s="89"/>
      <c r="C51" s="89"/>
      <c r="D51" s="89"/>
      <c r="E51" s="47">
        <f>SUM(E17+E25+E33+E41+E43+E45+E47+E49)</f>
        <v>28000</v>
      </c>
    </row>
    <row r="53" spans="1:11" x14ac:dyDescent="0.25">
      <c r="A53" s="63"/>
      <c r="B53" s="63"/>
      <c r="C53" s="63"/>
      <c r="D53" s="63"/>
      <c r="E53" s="63"/>
      <c r="F53" s="63"/>
      <c r="G53" s="63"/>
      <c r="H53" s="63"/>
      <c r="I53" s="63"/>
      <c r="J53" s="63"/>
      <c r="K53" s="63"/>
    </row>
    <row r="54" spans="1:11" ht="11.5" x14ac:dyDescent="0.3">
      <c r="A54" s="63"/>
      <c r="B54" s="82" t="s">
        <v>63</v>
      </c>
      <c r="C54" s="82"/>
      <c r="D54" s="82"/>
      <c r="E54" s="64"/>
      <c r="F54" s="64"/>
      <c r="G54" s="63"/>
      <c r="H54" s="63"/>
      <c r="I54" s="63"/>
      <c r="J54" s="63"/>
      <c r="K54" s="63"/>
    </row>
    <row r="55" spans="1:11" ht="11.5" x14ac:dyDescent="0.25">
      <c r="A55" s="63"/>
      <c r="B55" s="83" t="s">
        <v>64</v>
      </c>
      <c r="C55" s="83"/>
      <c r="D55" s="83"/>
      <c r="E55" s="65" t="s">
        <v>37</v>
      </c>
      <c r="F55" s="66">
        <v>44251</v>
      </c>
      <c r="G55" s="63"/>
      <c r="H55" s="63"/>
      <c r="I55" s="63"/>
      <c r="J55" s="63"/>
      <c r="K55" s="63"/>
    </row>
    <row r="56" spans="1:11" ht="11.5" x14ac:dyDescent="0.25">
      <c r="A56" s="63"/>
      <c r="B56" s="67" t="s">
        <v>226</v>
      </c>
      <c r="C56" s="67"/>
      <c r="D56" s="67"/>
      <c r="E56" s="68"/>
      <c r="F56" s="68"/>
      <c r="G56" s="63"/>
      <c r="H56" s="63"/>
      <c r="I56" s="63"/>
      <c r="J56" s="63"/>
      <c r="K56" s="63"/>
    </row>
    <row r="57" spans="1:11" ht="23" x14ac:dyDescent="0.25">
      <c r="A57" s="69" t="s">
        <v>38</v>
      </c>
      <c r="B57" s="69" t="s">
        <v>39</v>
      </c>
      <c r="C57" s="69" t="s">
        <v>40</v>
      </c>
      <c r="D57" s="69" t="s">
        <v>41</v>
      </c>
      <c r="E57" s="70" t="s">
        <v>42</v>
      </c>
      <c r="F57" s="69" t="s">
        <v>43</v>
      </c>
      <c r="G57" s="63"/>
      <c r="H57" s="63"/>
      <c r="I57" s="63"/>
      <c r="J57" s="63"/>
      <c r="K57" s="63"/>
    </row>
    <row r="58" spans="1:11" ht="11.5" x14ac:dyDescent="0.25">
      <c r="A58" s="71" t="s">
        <v>219</v>
      </c>
      <c r="B58" s="72" t="s">
        <v>65</v>
      </c>
      <c r="C58" s="73" t="s">
        <v>66</v>
      </c>
      <c r="D58" s="73" t="s">
        <v>44</v>
      </c>
      <c r="E58" s="74">
        <v>55418</v>
      </c>
      <c r="F58" s="73" t="s">
        <v>67</v>
      </c>
      <c r="G58" s="63"/>
      <c r="H58" s="63"/>
      <c r="I58" s="63"/>
      <c r="J58" s="63"/>
      <c r="K58" s="63"/>
    </row>
    <row r="59" spans="1:11" ht="11.5" x14ac:dyDescent="0.25">
      <c r="A59" s="71" t="s">
        <v>219</v>
      </c>
      <c r="B59" s="72" t="s">
        <v>68</v>
      </c>
      <c r="C59" s="73" t="s">
        <v>69</v>
      </c>
      <c r="D59" s="73" t="s">
        <v>52</v>
      </c>
      <c r="E59" s="74">
        <v>55423</v>
      </c>
      <c r="F59" s="73" t="s">
        <v>70</v>
      </c>
      <c r="G59" s="63"/>
      <c r="H59" s="63"/>
      <c r="I59" s="63"/>
      <c r="J59" s="63"/>
      <c r="K59" s="63"/>
    </row>
    <row r="60" spans="1:11" ht="11.5" x14ac:dyDescent="0.25">
      <c r="A60" s="71" t="s">
        <v>219</v>
      </c>
      <c r="B60" s="72" t="s">
        <v>71</v>
      </c>
      <c r="C60" s="73" t="s">
        <v>72</v>
      </c>
      <c r="D60" s="73" t="s">
        <v>51</v>
      </c>
      <c r="E60" s="74">
        <v>55430</v>
      </c>
      <c r="F60" s="73" t="s">
        <v>60</v>
      </c>
      <c r="G60" s="63"/>
      <c r="H60" s="63"/>
      <c r="I60" s="63"/>
      <c r="J60" s="63"/>
      <c r="K60" s="63"/>
    </row>
    <row r="61" spans="1:11" ht="11.5" x14ac:dyDescent="0.25">
      <c r="A61" s="71" t="s">
        <v>219</v>
      </c>
      <c r="B61" s="72" t="s">
        <v>73</v>
      </c>
      <c r="C61" s="73" t="s">
        <v>74</v>
      </c>
      <c r="D61" s="73" t="s">
        <v>55</v>
      </c>
      <c r="E61" s="74">
        <v>55445</v>
      </c>
      <c r="F61" s="73" t="s">
        <v>60</v>
      </c>
      <c r="G61" s="63"/>
      <c r="H61" s="63"/>
      <c r="I61" s="63"/>
      <c r="J61" s="63"/>
      <c r="K61" s="63"/>
    </row>
    <row r="62" spans="1:11" ht="11.5" x14ac:dyDescent="0.25">
      <c r="A62" s="71" t="s">
        <v>219</v>
      </c>
      <c r="B62" s="72" t="s">
        <v>75</v>
      </c>
      <c r="C62" s="73" t="s">
        <v>76</v>
      </c>
      <c r="D62" s="73" t="s">
        <v>44</v>
      </c>
      <c r="E62" s="74">
        <v>55401</v>
      </c>
      <c r="F62" s="73" t="s">
        <v>67</v>
      </c>
      <c r="G62" s="63"/>
      <c r="H62" s="63"/>
      <c r="I62" s="63"/>
      <c r="J62" s="63"/>
      <c r="K62" s="63"/>
    </row>
    <row r="63" spans="1:11" ht="11.5" x14ac:dyDescent="0.25">
      <c r="A63" s="71" t="s">
        <v>219</v>
      </c>
      <c r="B63" s="72" t="s">
        <v>77</v>
      </c>
      <c r="C63" s="73" t="s">
        <v>78</v>
      </c>
      <c r="D63" s="73" t="s">
        <v>79</v>
      </c>
      <c r="E63" s="74">
        <v>55316</v>
      </c>
      <c r="F63" s="73" t="s">
        <v>60</v>
      </c>
      <c r="G63" s="63"/>
      <c r="H63" s="63"/>
      <c r="I63" s="63"/>
      <c r="J63" s="63"/>
      <c r="K63" s="63"/>
    </row>
    <row r="64" spans="1:11" ht="11.5" x14ac:dyDescent="0.25">
      <c r="A64" s="71" t="s">
        <v>219</v>
      </c>
      <c r="B64" s="72" t="s">
        <v>80</v>
      </c>
      <c r="C64" s="73" t="s">
        <v>81</v>
      </c>
      <c r="D64" s="73" t="s">
        <v>44</v>
      </c>
      <c r="E64" s="74">
        <v>55406</v>
      </c>
      <c r="F64" s="73" t="s">
        <v>82</v>
      </c>
      <c r="G64" s="63"/>
      <c r="H64" s="63"/>
      <c r="I64" s="63"/>
      <c r="J64" s="63"/>
      <c r="K64" s="63"/>
    </row>
    <row r="65" spans="1:11" ht="11.5" x14ac:dyDescent="0.25">
      <c r="A65" s="71" t="s">
        <v>219</v>
      </c>
      <c r="B65" s="72" t="s">
        <v>83</v>
      </c>
      <c r="C65" s="73" t="s">
        <v>84</v>
      </c>
      <c r="D65" s="73" t="s">
        <v>47</v>
      </c>
      <c r="E65" s="74">
        <v>55344</v>
      </c>
      <c r="F65" s="73" t="s">
        <v>48</v>
      </c>
      <c r="G65" s="63"/>
      <c r="H65" s="63"/>
      <c r="I65" s="63"/>
      <c r="J65" s="63"/>
      <c r="K65" s="63"/>
    </row>
    <row r="66" spans="1:11" ht="11.5" x14ac:dyDescent="0.25">
      <c r="A66" s="71" t="s">
        <v>219</v>
      </c>
      <c r="B66" s="72" t="s">
        <v>85</v>
      </c>
      <c r="C66" s="73" t="s">
        <v>86</v>
      </c>
      <c r="D66" s="73" t="s">
        <v>87</v>
      </c>
      <c r="E66" s="74">
        <v>55436</v>
      </c>
      <c r="F66" s="73" t="s">
        <v>88</v>
      </c>
      <c r="G66" s="63"/>
      <c r="H66" s="63"/>
      <c r="I66" s="63"/>
      <c r="J66" s="63"/>
      <c r="K66" s="63"/>
    </row>
    <row r="67" spans="1:11" ht="11.5" x14ac:dyDescent="0.25">
      <c r="A67" s="71" t="s">
        <v>219</v>
      </c>
      <c r="B67" s="72" t="s">
        <v>89</v>
      </c>
      <c r="C67" s="73" t="s">
        <v>90</v>
      </c>
      <c r="D67" s="73" t="s">
        <v>91</v>
      </c>
      <c r="E67" s="74">
        <v>55331</v>
      </c>
      <c r="F67" s="73" t="s">
        <v>88</v>
      </c>
      <c r="G67" s="63"/>
      <c r="H67" s="63"/>
      <c r="I67" s="63"/>
      <c r="J67" s="63"/>
      <c r="K67" s="63"/>
    </row>
    <row r="68" spans="1:11" ht="11.5" x14ac:dyDescent="0.25">
      <c r="A68" s="71" t="s">
        <v>219</v>
      </c>
      <c r="B68" s="72" t="s">
        <v>92</v>
      </c>
      <c r="C68" s="73" t="s">
        <v>93</v>
      </c>
      <c r="D68" s="73" t="s">
        <v>44</v>
      </c>
      <c r="E68" s="74">
        <v>55404</v>
      </c>
      <c r="F68" s="73" t="s">
        <v>70</v>
      </c>
      <c r="G68" s="63"/>
      <c r="H68" s="63"/>
      <c r="I68" s="63"/>
      <c r="J68" s="63"/>
      <c r="K68" s="63"/>
    </row>
    <row r="69" spans="1:11" ht="11.5" x14ac:dyDescent="0.25">
      <c r="A69" s="71" t="s">
        <v>219</v>
      </c>
      <c r="B69" s="72" t="s">
        <v>94</v>
      </c>
      <c r="C69" s="73" t="s">
        <v>95</v>
      </c>
      <c r="D69" s="73" t="s">
        <v>96</v>
      </c>
      <c r="E69" s="74">
        <v>55427</v>
      </c>
      <c r="F69" s="73" t="s">
        <v>70</v>
      </c>
      <c r="G69" s="63"/>
      <c r="H69" s="63"/>
      <c r="I69" s="63"/>
      <c r="J69" s="63"/>
      <c r="K69" s="63"/>
    </row>
    <row r="70" spans="1:11" ht="11.5" x14ac:dyDescent="0.25">
      <c r="A70" s="71" t="s">
        <v>219</v>
      </c>
      <c r="B70" s="72" t="s">
        <v>97</v>
      </c>
      <c r="C70" s="73" t="s">
        <v>98</v>
      </c>
      <c r="D70" s="73" t="s">
        <v>53</v>
      </c>
      <c r="E70" s="74">
        <v>55343</v>
      </c>
      <c r="F70" s="73" t="s">
        <v>88</v>
      </c>
      <c r="G70" s="63"/>
      <c r="H70" s="63"/>
      <c r="I70" s="63"/>
      <c r="J70" s="63"/>
      <c r="K70" s="63"/>
    </row>
    <row r="71" spans="1:11" ht="11.5" x14ac:dyDescent="0.25">
      <c r="A71" s="71" t="s">
        <v>219</v>
      </c>
      <c r="B71" s="72" t="s">
        <v>99</v>
      </c>
      <c r="C71" s="73" t="s">
        <v>100</v>
      </c>
      <c r="D71" s="73" t="s">
        <v>44</v>
      </c>
      <c r="E71" s="74">
        <v>55408</v>
      </c>
      <c r="F71" s="73" t="s">
        <v>82</v>
      </c>
      <c r="G71" s="63"/>
      <c r="H71" s="63"/>
      <c r="I71" s="63"/>
      <c r="J71" s="63"/>
      <c r="K71" s="63"/>
    </row>
    <row r="72" spans="1:11" ht="11.5" x14ac:dyDescent="0.25">
      <c r="A72" s="71" t="s">
        <v>219</v>
      </c>
      <c r="B72" s="72" t="s">
        <v>101</v>
      </c>
      <c r="C72" s="73" t="s">
        <v>102</v>
      </c>
      <c r="D72" s="73" t="s">
        <v>44</v>
      </c>
      <c r="E72" s="74">
        <v>55410</v>
      </c>
      <c r="F72" s="73" t="s">
        <v>70</v>
      </c>
      <c r="G72" s="63"/>
      <c r="H72" s="63"/>
      <c r="I72" s="63"/>
      <c r="J72" s="63"/>
      <c r="K72" s="63"/>
    </row>
    <row r="73" spans="1:11" ht="11.5" x14ac:dyDescent="0.25">
      <c r="A73" s="71" t="s">
        <v>219</v>
      </c>
      <c r="B73" s="72" t="s">
        <v>103</v>
      </c>
      <c r="C73" s="73" t="s">
        <v>104</v>
      </c>
      <c r="D73" s="73" t="s">
        <v>105</v>
      </c>
      <c r="E73" s="74">
        <v>55356</v>
      </c>
      <c r="F73" s="73" t="s">
        <v>88</v>
      </c>
      <c r="G73" s="63"/>
      <c r="H73" s="63"/>
      <c r="I73" s="63"/>
      <c r="J73" s="63"/>
      <c r="K73" s="63"/>
    </row>
    <row r="74" spans="1:11" ht="11.5" x14ac:dyDescent="0.25">
      <c r="A74" s="71" t="s">
        <v>219</v>
      </c>
      <c r="B74" s="72" t="s">
        <v>106</v>
      </c>
      <c r="C74" s="73" t="s">
        <v>107</v>
      </c>
      <c r="D74" s="73" t="s">
        <v>108</v>
      </c>
      <c r="E74" s="74">
        <v>55369</v>
      </c>
      <c r="F74" s="73" t="s">
        <v>109</v>
      </c>
      <c r="G74" s="63"/>
      <c r="H74" s="63"/>
      <c r="I74" s="63"/>
      <c r="J74" s="63"/>
      <c r="K74" s="63"/>
    </row>
    <row r="75" spans="1:11" ht="11.5" x14ac:dyDescent="0.25">
      <c r="A75" s="71" t="s">
        <v>219</v>
      </c>
      <c r="B75" s="72" t="s">
        <v>110</v>
      </c>
      <c r="C75" s="73" t="s">
        <v>111</v>
      </c>
      <c r="D75" s="73" t="s">
        <v>112</v>
      </c>
      <c r="E75" s="74">
        <v>55359</v>
      </c>
      <c r="F75" s="73" t="s">
        <v>88</v>
      </c>
      <c r="G75" s="63"/>
      <c r="H75" s="63"/>
      <c r="I75" s="63"/>
      <c r="J75" s="63"/>
      <c r="K75" s="63"/>
    </row>
    <row r="76" spans="1:11" ht="11.5" x14ac:dyDescent="0.25">
      <c r="A76" s="71" t="s">
        <v>219</v>
      </c>
      <c r="B76" s="72" t="s">
        <v>113</v>
      </c>
      <c r="C76" s="73" t="s">
        <v>114</v>
      </c>
      <c r="D76" s="73" t="s">
        <v>58</v>
      </c>
      <c r="E76" s="74">
        <v>55345</v>
      </c>
      <c r="F76" s="73" t="s">
        <v>88</v>
      </c>
      <c r="G76" s="63"/>
      <c r="H76" s="63"/>
      <c r="I76" s="63"/>
      <c r="J76" s="63"/>
      <c r="K76" s="63"/>
    </row>
    <row r="77" spans="1:11" ht="11.5" x14ac:dyDescent="0.25">
      <c r="A77" s="71" t="s">
        <v>219</v>
      </c>
      <c r="B77" s="72" t="s">
        <v>115</v>
      </c>
      <c r="C77" s="73" t="s">
        <v>116</v>
      </c>
      <c r="D77" s="73" t="s">
        <v>44</v>
      </c>
      <c r="E77" s="74">
        <v>55417</v>
      </c>
      <c r="F77" s="73" t="s">
        <v>82</v>
      </c>
      <c r="G77" s="63"/>
      <c r="H77" s="63"/>
      <c r="I77" s="63"/>
      <c r="J77" s="63"/>
      <c r="K77" s="63"/>
    </row>
    <row r="78" spans="1:11" ht="11.5" x14ac:dyDescent="0.25">
      <c r="A78" s="71" t="s">
        <v>219</v>
      </c>
      <c r="B78" s="72" t="s">
        <v>117</v>
      </c>
      <c r="C78" s="73" t="s">
        <v>118</v>
      </c>
      <c r="D78" s="73" t="s">
        <v>44</v>
      </c>
      <c r="E78" s="74">
        <v>55411</v>
      </c>
      <c r="F78" s="73" t="s">
        <v>82</v>
      </c>
      <c r="G78" s="63"/>
      <c r="H78" s="63"/>
      <c r="I78" s="63"/>
      <c r="J78" s="63"/>
      <c r="K78" s="63"/>
    </row>
    <row r="79" spans="1:11" ht="11.5" x14ac:dyDescent="0.25">
      <c r="A79" s="71" t="s">
        <v>219</v>
      </c>
      <c r="B79" s="72" t="s">
        <v>119</v>
      </c>
      <c r="C79" s="73" t="s">
        <v>120</v>
      </c>
      <c r="D79" s="73" t="s">
        <v>44</v>
      </c>
      <c r="E79" s="74">
        <v>55418</v>
      </c>
      <c r="F79" s="73" t="s">
        <v>82</v>
      </c>
      <c r="G79" s="63"/>
      <c r="H79" s="63"/>
      <c r="I79" s="63"/>
      <c r="J79" s="63"/>
      <c r="K79" s="63"/>
    </row>
    <row r="80" spans="1:11" ht="11.5" x14ac:dyDescent="0.25">
      <c r="A80" s="71" t="s">
        <v>219</v>
      </c>
      <c r="B80" s="72" t="s">
        <v>121</v>
      </c>
      <c r="C80" s="73" t="s">
        <v>122</v>
      </c>
      <c r="D80" s="73" t="s">
        <v>62</v>
      </c>
      <c r="E80" s="74">
        <v>55369</v>
      </c>
      <c r="F80" s="73" t="s">
        <v>60</v>
      </c>
      <c r="G80" s="63"/>
      <c r="H80" s="63"/>
      <c r="I80" s="63"/>
      <c r="J80" s="63"/>
      <c r="K80" s="63"/>
    </row>
    <row r="81" spans="1:11" ht="11.5" x14ac:dyDescent="0.25">
      <c r="A81" s="71" t="s">
        <v>219</v>
      </c>
      <c r="B81" s="72" t="s">
        <v>123</v>
      </c>
      <c r="C81" s="73" t="s">
        <v>124</v>
      </c>
      <c r="D81" s="73" t="s">
        <v>45</v>
      </c>
      <c r="E81" s="74">
        <v>55420</v>
      </c>
      <c r="F81" s="73" t="s">
        <v>48</v>
      </c>
      <c r="G81" s="63"/>
      <c r="H81" s="63"/>
      <c r="I81" s="63"/>
      <c r="J81" s="63"/>
      <c r="K81" s="63"/>
    </row>
    <row r="82" spans="1:11" ht="11.5" x14ac:dyDescent="0.25">
      <c r="A82" s="71" t="s">
        <v>219</v>
      </c>
      <c r="B82" s="72" t="s">
        <v>125</v>
      </c>
      <c r="C82" s="73" t="s">
        <v>126</v>
      </c>
      <c r="D82" s="73" t="s">
        <v>45</v>
      </c>
      <c r="E82" s="74">
        <v>55431</v>
      </c>
      <c r="F82" s="73" t="s">
        <v>48</v>
      </c>
      <c r="G82" s="63"/>
      <c r="H82" s="63"/>
      <c r="I82" s="63"/>
      <c r="J82" s="63"/>
      <c r="K82" s="63"/>
    </row>
    <row r="83" spans="1:11" ht="11.5" x14ac:dyDescent="0.25">
      <c r="A83" s="71" t="s">
        <v>219</v>
      </c>
      <c r="B83" s="72" t="s">
        <v>127</v>
      </c>
      <c r="C83" s="73" t="s">
        <v>128</v>
      </c>
      <c r="D83" s="73" t="s">
        <v>44</v>
      </c>
      <c r="E83" s="74">
        <v>55413</v>
      </c>
      <c r="F83" s="73" t="s">
        <v>67</v>
      </c>
      <c r="G83" s="63"/>
      <c r="H83" s="63"/>
      <c r="I83" s="63"/>
      <c r="J83" s="63"/>
      <c r="K83" s="63"/>
    </row>
    <row r="84" spans="1:11" ht="11.5" x14ac:dyDescent="0.25">
      <c r="A84" s="71" t="s">
        <v>219</v>
      </c>
      <c r="B84" s="72" t="s">
        <v>129</v>
      </c>
      <c r="C84" s="73" t="s">
        <v>130</v>
      </c>
      <c r="D84" s="73" t="s">
        <v>131</v>
      </c>
      <c r="E84" s="74">
        <v>55446</v>
      </c>
      <c r="F84" s="73" t="s">
        <v>109</v>
      </c>
      <c r="G84" s="63"/>
      <c r="H84" s="63"/>
      <c r="I84" s="63"/>
      <c r="J84" s="63"/>
      <c r="K84" s="63"/>
    </row>
    <row r="85" spans="1:11" ht="11.5" x14ac:dyDescent="0.25">
      <c r="A85" s="71" t="s">
        <v>219</v>
      </c>
      <c r="B85" s="72" t="s">
        <v>132</v>
      </c>
      <c r="C85" s="73" t="s">
        <v>133</v>
      </c>
      <c r="D85" s="73" t="s">
        <v>58</v>
      </c>
      <c r="E85" s="74">
        <v>55343</v>
      </c>
      <c r="F85" s="73" t="s">
        <v>109</v>
      </c>
      <c r="G85" s="63"/>
      <c r="H85" s="63"/>
      <c r="I85" s="63"/>
      <c r="J85" s="63"/>
      <c r="K85" s="63"/>
    </row>
    <row r="86" spans="1:11" ht="11.5" x14ac:dyDescent="0.25">
      <c r="A86" s="71" t="s">
        <v>219</v>
      </c>
      <c r="B86" s="72" t="s">
        <v>134</v>
      </c>
      <c r="C86" s="73" t="s">
        <v>135</v>
      </c>
      <c r="D86" s="73" t="s">
        <v>49</v>
      </c>
      <c r="E86" s="74">
        <v>55427</v>
      </c>
      <c r="F86" s="73" t="s">
        <v>60</v>
      </c>
      <c r="G86" s="63"/>
      <c r="H86" s="63"/>
      <c r="I86" s="63"/>
      <c r="J86" s="63"/>
      <c r="K86" s="63"/>
    </row>
    <row r="87" spans="1:11" ht="11.5" x14ac:dyDescent="0.25">
      <c r="A87" s="71" t="s">
        <v>219</v>
      </c>
      <c r="B87" s="72" t="s">
        <v>136</v>
      </c>
      <c r="C87" s="73" t="s">
        <v>137</v>
      </c>
      <c r="D87" s="73" t="s">
        <v>138</v>
      </c>
      <c r="E87" s="74">
        <v>55374</v>
      </c>
      <c r="F87" s="73" t="s">
        <v>60</v>
      </c>
      <c r="G87" s="63"/>
      <c r="H87" s="63"/>
      <c r="I87" s="63"/>
      <c r="J87" s="63"/>
      <c r="K87" s="63"/>
    </row>
    <row r="88" spans="1:11" ht="11.5" x14ac:dyDescent="0.25">
      <c r="A88" s="71" t="s">
        <v>219</v>
      </c>
      <c r="B88" s="72" t="s">
        <v>139</v>
      </c>
      <c r="C88" s="73" t="s">
        <v>140</v>
      </c>
      <c r="D88" s="73" t="s">
        <v>44</v>
      </c>
      <c r="E88" s="74">
        <v>55406</v>
      </c>
      <c r="F88" s="73" t="s">
        <v>82</v>
      </c>
      <c r="G88" s="63"/>
      <c r="H88" s="63"/>
      <c r="I88" s="63"/>
      <c r="J88" s="63"/>
      <c r="K88" s="63"/>
    </row>
    <row r="89" spans="1:11" ht="11.5" x14ac:dyDescent="0.25">
      <c r="A89" s="71" t="s">
        <v>219</v>
      </c>
      <c r="B89" s="72" t="s">
        <v>141</v>
      </c>
      <c r="C89" s="73" t="s">
        <v>142</v>
      </c>
      <c r="D89" s="73" t="s">
        <v>87</v>
      </c>
      <c r="E89" s="81">
        <v>55435</v>
      </c>
      <c r="F89" s="73" t="s">
        <v>48</v>
      </c>
      <c r="G89" s="63"/>
      <c r="H89" s="63"/>
      <c r="I89" s="63"/>
      <c r="J89" s="63"/>
      <c r="K89" s="63"/>
    </row>
    <row r="90" spans="1:11" ht="11.5" x14ac:dyDescent="0.25">
      <c r="A90" s="71" t="s">
        <v>219</v>
      </c>
      <c r="B90" s="72" t="s">
        <v>143</v>
      </c>
      <c r="C90" s="73" t="s">
        <v>144</v>
      </c>
      <c r="D90" s="73" t="s">
        <v>145</v>
      </c>
      <c r="E90" s="74">
        <v>55375</v>
      </c>
      <c r="F90" s="73" t="s">
        <v>82</v>
      </c>
      <c r="G90" s="63"/>
      <c r="H90" s="63"/>
      <c r="I90" s="63"/>
      <c r="J90" s="63"/>
      <c r="K90" s="63"/>
    </row>
    <row r="91" spans="1:11" ht="23" x14ac:dyDescent="0.25">
      <c r="A91" s="71" t="s">
        <v>219</v>
      </c>
      <c r="B91" s="72" t="s">
        <v>146</v>
      </c>
      <c r="C91" s="73" t="s">
        <v>147</v>
      </c>
      <c r="D91" s="73" t="s">
        <v>148</v>
      </c>
      <c r="E91" s="74">
        <v>55426</v>
      </c>
      <c r="F91" s="73" t="s">
        <v>88</v>
      </c>
      <c r="G91" s="63"/>
      <c r="H91" s="63"/>
      <c r="I91" s="63"/>
      <c r="J91" s="63"/>
      <c r="K91" s="63"/>
    </row>
    <row r="92" spans="1:11" ht="11.5" x14ac:dyDescent="0.25">
      <c r="A92" s="71" t="s">
        <v>219</v>
      </c>
      <c r="B92" s="72" t="s">
        <v>149</v>
      </c>
      <c r="C92" s="73" t="s">
        <v>150</v>
      </c>
      <c r="D92" s="73" t="s">
        <v>151</v>
      </c>
      <c r="E92" s="74">
        <v>55411</v>
      </c>
      <c r="F92" s="73" t="s">
        <v>88</v>
      </c>
      <c r="G92" s="63"/>
      <c r="H92" s="63"/>
      <c r="I92" s="63"/>
      <c r="J92" s="63"/>
      <c r="K92" s="63"/>
    </row>
    <row r="93" spans="1:11" ht="23" x14ac:dyDescent="0.25">
      <c r="A93" s="71" t="s">
        <v>219</v>
      </c>
      <c r="B93" s="72" t="s">
        <v>152</v>
      </c>
      <c r="C93" s="73" t="s">
        <v>153</v>
      </c>
      <c r="D93" s="73" t="s">
        <v>44</v>
      </c>
      <c r="E93" s="74">
        <v>55407</v>
      </c>
      <c r="F93" s="73" t="s">
        <v>70</v>
      </c>
      <c r="G93" s="63"/>
      <c r="H93" s="63"/>
      <c r="I93" s="63"/>
      <c r="J93" s="63"/>
      <c r="K93" s="63"/>
    </row>
    <row r="94" spans="1:11" ht="11.5" x14ac:dyDescent="0.25">
      <c r="A94" s="71" t="s">
        <v>219</v>
      </c>
      <c r="B94" s="72" t="s">
        <v>154</v>
      </c>
      <c r="C94" s="73" t="s">
        <v>155</v>
      </c>
      <c r="D94" s="73" t="s">
        <v>44</v>
      </c>
      <c r="E94" s="74">
        <v>55408</v>
      </c>
      <c r="F94" s="73" t="s">
        <v>82</v>
      </c>
      <c r="G94" s="63"/>
      <c r="H94" s="63"/>
      <c r="I94" s="63"/>
      <c r="J94" s="63"/>
      <c r="K94" s="63"/>
    </row>
    <row r="95" spans="1:11" ht="11.5" x14ac:dyDescent="0.25">
      <c r="A95" s="71" t="s">
        <v>219</v>
      </c>
      <c r="B95" s="72" t="s">
        <v>156</v>
      </c>
      <c r="C95" s="73" t="s">
        <v>157</v>
      </c>
      <c r="D95" s="73" t="s">
        <v>44</v>
      </c>
      <c r="E95" s="74">
        <v>55391</v>
      </c>
      <c r="F95" s="73" t="s">
        <v>70</v>
      </c>
      <c r="G95" s="63"/>
      <c r="H95" s="63"/>
      <c r="I95" s="63"/>
      <c r="J95" s="63"/>
      <c r="K95" s="63"/>
    </row>
    <row r="96" spans="1:11" ht="11.5" x14ac:dyDescent="0.25">
      <c r="A96" s="71" t="s">
        <v>219</v>
      </c>
      <c r="B96" s="72" t="s">
        <v>158</v>
      </c>
      <c r="C96" s="73" t="s">
        <v>159</v>
      </c>
      <c r="D96" s="73" t="s">
        <v>61</v>
      </c>
      <c r="E96" s="74">
        <v>55412</v>
      </c>
      <c r="F96" s="73" t="s">
        <v>88</v>
      </c>
      <c r="G96" s="63"/>
      <c r="H96" s="63"/>
      <c r="I96" s="63"/>
      <c r="J96" s="63"/>
      <c r="K96" s="63"/>
    </row>
    <row r="97" spans="1:11" ht="23" x14ac:dyDescent="0.25">
      <c r="A97" s="71" t="s">
        <v>219</v>
      </c>
      <c r="B97" s="72" t="s">
        <v>160</v>
      </c>
      <c r="C97" s="73" t="s">
        <v>161</v>
      </c>
      <c r="D97" s="73" t="s">
        <v>44</v>
      </c>
      <c r="E97" s="74">
        <v>55343</v>
      </c>
      <c r="F97" s="73" t="s">
        <v>82</v>
      </c>
      <c r="G97" s="63"/>
      <c r="H97" s="63"/>
      <c r="I97" s="63"/>
      <c r="J97" s="63"/>
      <c r="K97" s="63"/>
    </row>
    <row r="98" spans="1:11" ht="11.5" x14ac:dyDescent="0.25">
      <c r="A98" s="71" t="s">
        <v>219</v>
      </c>
      <c r="B98" s="72" t="s">
        <v>162</v>
      </c>
      <c r="C98" s="73" t="s">
        <v>163</v>
      </c>
      <c r="D98" s="73" t="s">
        <v>164</v>
      </c>
      <c r="E98" s="74">
        <v>55407</v>
      </c>
      <c r="F98" s="73" t="s">
        <v>88</v>
      </c>
      <c r="G98" s="63"/>
      <c r="H98" s="63"/>
      <c r="I98" s="63"/>
      <c r="J98" s="63"/>
      <c r="K98" s="63"/>
    </row>
    <row r="99" spans="1:11" x14ac:dyDescent="0.25">
      <c r="A99" s="63"/>
      <c r="B99" s="63"/>
      <c r="C99" s="63"/>
      <c r="D99" s="63"/>
      <c r="E99" s="63"/>
      <c r="F99" s="63"/>
      <c r="G99" s="63"/>
      <c r="H99" s="63"/>
      <c r="I99" s="63"/>
      <c r="J99" s="63"/>
      <c r="K99" s="63"/>
    </row>
    <row r="100" spans="1:11" x14ac:dyDescent="0.25">
      <c r="A100" s="63"/>
      <c r="B100" s="63"/>
      <c r="C100" s="63"/>
      <c r="D100" s="63"/>
      <c r="E100" s="63"/>
      <c r="F100" s="63"/>
      <c r="G100" s="63"/>
      <c r="H100" s="63"/>
      <c r="I100" s="63"/>
      <c r="J100" s="63"/>
      <c r="K100" s="63"/>
    </row>
    <row r="101" spans="1:11" x14ac:dyDescent="0.25">
      <c r="A101" s="63"/>
      <c r="B101" s="63"/>
      <c r="C101" s="63"/>
      <c r="D101" s="63"/>
      <c r="E101" s="63"/>
      <c r="F101" s="63"/>
      <c r="G101" s="63"/>
      <c r="H101" s="63"/>
      <c r="I101" s="63"/>
      <c r="J101" s="63"/>
      <c r="K101" s="63"/>
    </row>
    <row r="102" spans="1:11" x14ac:dyDescent="0.25">
      <c r="A102" s="63"/>
      <c r="B102" s="63"/>
      <c r="C102" s="63"/>
      <c r="D102" s="63"/>
      <c r="E102" s="63"/>
      <c r="F102" s="63"/>
      <c r="G102" s="63"/>
      <c r="H102" s="63"/>
      <c r="I102" s="63"/>
      <c r="J102" s="63"/>
      <c r="K102" s="63"/>
    </row>
    <row r="103" spans="1:11" x14ac:dyDescent="0.25">
      <c r="A103" s="63"/>
      <c r="B103" s="63"/>
      <c r="C103" s="63"/>
      <c r="D103" s="63"/>
      <c r="E103" s="63"/>
      <c r="F103" s="63"/>
      <c r="G103" s="63"/>
      <c r="H103" s="63"/>
      <c r="I103" s="63"/>
      <c r="J103" s="63"/>
      <c r="K103" s="63"/>
    </row>
    <row r="104" spans="1:11" x14ac:dyDescent="0.25">
      <c r="A104" s="63"/>
      <c r="B104" s="63"/>
      <c r="C104" s="63"/>
      <c r="D104" s="63"/>
      <c r="E104" s="63"/>
      <c r="F104" s="63"/>
      <c r="G104" s="63"/>
      <c r="H104" s="63"/>
      <c r="I104" s="63"/>
      <c r="J104" s="63"/>
      <c r="K104" s="63"/>
    </row>
    <row r="105" spans="1:11" x14ac:dyDescent="0.25">
      <c r="A105" s="63"/>
      <c r="B105" s="63"/>
      <c r="C105" s="63"/>
      <c r="D105" s="63"/>
      <c r="E105" s="63"/>
      <c r="F105" s="63"/>
      <c r="G105" s="63"/>
      <c r="H105" s="63"/>
      <c r="I105" s="63"/>
      <c r="J105" s="63"/>
      <c r="K105" s="63"/>
    </row>
    <row r="106" spans="1:11" x14ac:dyDescent="0.25">
      <c r="A106" s="63"/>
      <c r="B106" s="63"/>
      <c r="C106" s="63"/>
      <c r="D106" s="63"/>
      <c r="E106" s="63"/>
      <c r="F106" s="63"/>
      <c r="G106" s="63"/>
      <c r="H106" s="63"/>
      <c r="I106" s="63"/>
      <c r="J106" s="63"/>
      <c r="K106" s="63"/>
    </row>
    <row r="107" spans="1:11" x14ac:dyDescent="0.25">
      <c r="A107" s="63"/>
      <c r="B107" s="63"/>
      <c r="C107" s="63"/>
      <c r="D107" s="63"/>
      <c r="E107" s="63"/>
      <c r="F107" s="63"/>
      <c r="G107" s="63"/>
      <c r="H107" s="63"/>
      <c r="I107" s="63"/>
      <c r="J107" s="63"/>
      <c r="K107" s="63"/>
    </row>
    <row r="108" spans="1:11" x14ac:dyDescent="0.25">
      <c r="A108" s="63"/>
      <c r="B108" s="63"/>
      <c r="C108" s="63"/>
      <c r="D108" s="63"/>
      <c r="E108" s="63"/>
      <c r="F108" s="63"/>
      <c r="G108" s="63"/>
      <c r="H108" s="63"/>
      <c r="I108" s="63"/>
      <c r="J108" s="63"/>
      <c r="K108" s="63"/>
    </row>
    <row r="109" spans="1:11" x14ac:dyDescent="0.25">
      <c r="A109" s="63"/>
      <c r="B109" s="63"/>
      <c r="C109" s="63"/>
      <c r="D109" s="63"/>
      <c r="E109" s="63"/>
      <c r="F109" s="63"/>
      <c r="G109" s="63"/>
      <c r="H109" s="63"/>
      <c r="I109" s="63"/>
      <c r="J109" s="63"/>
      <c r="K109" s="63"/>
    </row>
    <row r="110" spans="1:11" x14ac:dyDescent="0.25">
      <c r="A110" s="63"/>
      <c r="B110" s="63"/>
      <c r="C110" s="63"/>
      <c r="D110" s="63"/>
      <c r="E110" s="63"/>
      <c r="F110" s="63"/>
      <c r="G110" s="63"/>
      <c r="H110" s="63"/>
      <c r="I110" s="63"/>
      <c r="J110" s="63"/>
      <c r="K110" s="63"/>
    </row>
    <row r="111" spans="1:11" x14ac:dyDescent="0.25">
      <c r="A111" s="63"/>
      <c r="B111" s="63"/>
      <c r="C111" s="63"/>
      <c r="D111" s="63"/>
      <c r="E111" s="63"/>
      <c r="F111" s="63"/>
      <c r="G111" s="63"/>
      <c r="H111" s="63"/>
      <c r="I111" s="63"/>
      <c r="J111" s="63"/>
      <c r="K111" s="63"/>
    </row>
    <row r="112" spans="1:11" x14ac:dyDescent="0.25">
      <c r="A112" s="63"/>
      <c r="B112" s="63"/>
      <c r="C112" s="63"/>
      <c r="D112" s="63"/>
      <c r="E112" s="63"/>
      <c r="F112" s="63"/>
      <c r="G112" s="63"/>
      <c r="H112" s="63"/>
      <c r="I112" s="63"/>
      <c r="J112" s="63"/>
      <c r="K112" s="63"/>
    </row>
    <row r="113" spans="1:11" x14ac:dyDescent="0.25">
      <c r="A113" s="63"/>
      <c r="B113" s="63"/>
      <c r="C113" s="63"/>
      <c r="D113" s="63"/>
      <c r="E113" s="63"/>
      <c r="F113" s="63"/>
      <c r="G113" s="63"/>
      <c r="H113" s="63"/>
      <c r="I113" s="63"/>
      <c r="J113" s="63"/>
      <c r="K113" s="63"/>
    </row>
    <row r="114" spans="1:11" x14ac:dyDescent="0.25">
      <c r="A114" s="63"/>
      <c r="B114" s="63"/>
      <c r="C114" s="63"/>
      <c r="D114" s="63"/>
      <c r="E114" s="63"/>
      <c r="F114" s="63"/>
      <c r="G114" s="63"/>
      <c r="H114" s="63"/>
      <c r="I114" s="63"/>
      <c r="J114" s="63"/>
      <c r="K114" s="63"/>
    </row>
    <row r="115" spans="1:11" x14ac:dyDescent="0.25">
      <c r="A115" s="63"/>
      <c r="B115" s="63"/>
      <c r="C115" s="63"/>
      <c r="D115" s="63"/>
      <c r="E115" s="63"/>
      <c r="F115" s="63"/>
      <c r="G115" s="63"/>
      <c r="H115" s="63"/>
      <c r="I115" s="63"/>
      <c r="J115" s="63"/>
      <c r="K115" s="63"/>
    </row>
    <row r="116" spans="1:11" x14ac:dyDescent="0.25">
      <c r="A116" s="63"/>
      <c r="B116" s="63"/>
      <c r="C116" s="63"/>
      <c r="D116" s="63"/>
      <c r="E116" s="63"/>
      <c r="F116" s="63"/>
      <c r="G116" s="63"/>
      <c r="H116" s="63"/>
      <c r="I116" s="63"/>
      <c r="J116" s="63"/>
      <c r="K116" s="63"/>
    </row>
    <row r="117" spans="1:11" x14ac:dyDescent="0.25">
      <c r="A117" s="63"/>
      <c r="B117" s="63"/>
      <c r="C117" s="63"/>
      <c r="D117" s="63"/>
      <c r="E117" s="63"/>
      <c r="F117" s="63"/>
      <c r="G117" s="63"/>
      <c r="H117" s="63"/>
      <c r="I117" s="63"/>
      <c r="J117" s="63"/>
      <c r="K117" s="63"/>
    </row>
    <row r="118" spans="1:11" x14ac:dyDescent="0.25">
      <c r="A118" s="63"/>
      <c r="B118" s="63"/>
      <c r="C118" s="63"/>
      <c r="D118" s="63"/>
      <c r="E118" s="63"/>
      <c r="F118" s="63"/>
      <c r="G118" s="63"/>
      <c r="H118" s="63"/>
      <c r="I118" s="63"/>
      <c r="J118" s="63"/>
      <c r="K118" s="63"/>
    </row>
    <row r="119" spans="1:11" x14ac:dyDescent="0.25">
      <c r="A119" s="63"/>
      <c r="B119" s="63"/>
      <c r="C119" s="63"/>
      <c r="D119" s="63"/>
      <c r="E119" s="63"/>
      <c r="F119" s="63"/>
      <c r="G119" s="63"/>
      <c r="H119" s="63"/>
      <c r="I119" s="63"/>
      <c r="J119" s="63"/>
      <c r="K119" s="63"/>
    </row>
    <row r="120" spans="1:11" x14ac:dyDescent="0.25">
      <c r="A120" s="63"/>
      <c r="B120" s="63"/>
      <c r="C120" s="63"/>
      <c r="D120" s="63"/>
      <c r="E120" s="63"/>
      <c r="F120" s="63"/>
      <c r="G120" s="63"/>
      <c r="H120" s="63"/>
      <c r="I120" s="63"/>
      <c r="J120" s="63"/>
      <c r="K120" s="63"/>
    </row>
    <row r="121" spans="1:11" x14ac:dyDescent="0.25">
      <c r="A121" s="63"/>
      <c r="B121" s="63"/>
      <c r="C121" s="63"/>
      <c r="D121" s="63"/>
      <c r="E121" s="63"/>
      <c r="F121" s="63"/>
      <c r="G121" s="63"/>
      <c r="H121" s="63"/>
      <c r="I121" s="63"/>
      <c r="J121" s="63"/>
      <c r="K121" s="63"/>
    </row>
  </sheetData>
  <sheetProtection algorithmName="SHA-512" hashValue="zkziEg+7gF3BkgZ7X4Mimgq73BoHaPmlrMzz9kw9uNPPegHrdKDXAWsq1LVKTaLLF/jAA72gb6ZG6tf6eWTSHw==" saltValue="9dt+odKg013PE4VtRJgWMw==" spinCount="100000" sheet="1" objects="1" scenarios="1"/>
  <mergeCells count="10">
    <mergeCell ref="B54:D54"/>
    <mergeCell ref="B55:D55"/>
    <mergeCell ref="C7:E7"/>
    <mergeCell ref="A1:E1"/>
    <mergeCell ref="A2:E2"/>
    <mergeCell ref="C3:E3"/>
    <mergeCell ref="C4:E4"/>
    <mergeCell ref="C5:E5"/>
    <mergeCell ref="C6:E6"/>
    <mergeCell ref="A51:D51"/>
  </mergeCells>
  <pageMargins left="0.7" right="0.7" top="0.75" bottom="0.75" header="0.3" footer="0.3"/>
  <pageSetup scale="90" fitToHeight="0" orientation="portrait" r:id="rId1"/>
  <rowBreaks count="1" manualBreakCount="1">
    <brk id="5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2FA1D-D170-419D-BABC-A5FDD7C86760}">
  <sheetPr>
    <tabColor rgb="FFFFC000"/>
    <pageSetUpPr fitToPage="1"/>
  </sheetPr>
  <dimension ref="A1:H128"/>
  <sheetViews>
    <sheetView zoomScale="150" zoomScaleNormal="150" workbookViewId="0">
      <selection sqref="A1:E1"/>
    </sheetView>
  </sheetViews>
  <sheetFormatPr defaultColWidth="9.08984375" defaultRowHeight="10.5" x14ac:dyDescent="0.25"/>
  <cols>
    <col min="1" max="1" width="6.90625" style="2" bestFit="1" customWidth="1"/>
    <col min="2" max="2" width="35.08984375" style="2" bestFit="1" customWidth="1"/>
    <col min="3" max="3" width="20.1796875" style="2" bestFit="1" customWidth="1"/>
    <col min="4" max="4" width="11" style="2" bestFit="1" customWidth="1"/>
    <col min="5" max="5" width="14.36328125" style="2" customWidth="1"/>
    <col min="6" max="6" width="12.36328125" style="2" bestFit="1" customWidth="1"/>
    <col min="7" max="16384" width="9.08984375" style="2"/>
  </cols>
  <sheetData>
    <row r="1" spans="1:5" ht="13" x14ac:dyDescent="0.3">
      <c r="A1" s="85" t="s">
        <v>228</v>
      </c>
      <c r="B1" s="85"/>
      <c r="C1" s="85"/>
      <c r="D1" s="85"/>
      <c r="E1" s="85"/>
    </row>
    <row r="2" spans="1:5" ht="13" x14ac:dyDescent="0.3">
      <c r="A2" s="85" t="s">
        <v>32</v>
      </c>
      <c r="B2" s="85"/>
      <c r="C2" s="85"/>
      <c r="D2" s="85"/>
      <c r="E2" s="85"/>
    </row>
    <row r="3" spans="1:5" ht="13.5" thickBot="1" x14ac:dyDescent="0.35">
      <c r="A3" s="1"/>
      <c r="B3" s="48" t="s">
        <v>31</v>
      </c>
      <c r="C3" s="86"/>
      <c r="D3" s="86"/>
      <c r="E3" s="86"/>
    </row>
    <row r="4" spans="1:5" ht="13.5" thickBot="1" x14ac:dyDescent="0.35">
      <c r="A4" s="1"/>
      <c r="B4" s="49" t="s">
        <v>27</v>
      </c>
      <c r="C4" s="86"/>
      <c r="D4" s="86"/>
      <c r="E4" s="86"/>
    </row>
    <row r="5" spans="1:5" ht="13.5" thickBot="1" x14ac:dyDescent="0.35">
      <c r="A5" s="1"/>
      <c r="B5" s="49" t="s">
        <v>28</v>
      </c>
      <c r="C5" s="87"/>
      <c r="D5" s="87"/>
      <c r="E5" s="87"/>
    </row>
    <row r="6" spans="1:5" ht="13.5" thickBot="1" x14ac:dyDescent="0.35">
      <c r="A6" s="1"/>
      <c r="B6" s="49" t="s">
        <v>29</v>
      </c>
      <c r="C6" s="87"/>
      <c r="D6" s="87"/>
      <c r="E6" s="87"/>
    </row>
    <row r="7" spans="1:5" ht="13.5" thickBot="1" x14ac:dyDescent="0.35">
      <c r="A7" s="1"/>
      <c r="B7" s="49" t="s">
        <v>30</v>
      </c>
      <c r="C7" s="84"/>
      <c r="D7" s="84"/>
      <c r="E7" s="84"/>
    </row>
    <row r="8" spans="1:5" ht="11" thickBot="1" x14ac:dyDescent="0.3"/>
    <row r="9" spans="1:5" s="7" customFormat="1" ht="21.5" thickBot="1" x14ac:dyDescent="0.3">
      <c r="A9" s="3" t="s">
        <v>0</v>
      </c>
      <c r="B9" s="4" t="s">
        <v>1</v>
      </c>
      <c r="C9" s="5" t="s">
        <v>25</v>
      </c>
      <c r="D9" s="5" t="s">
        <v>26</v>
      </c>
      <c r="E9" s="6" t="s">
        <v>24</v>
      </c>
    </row>
    <row r="10" spans="1:5" ht="11" thickBot="1" x14ac:dyDescent="0.3">
      <c r="A10" s="3">
        <v>1</v>
      </c>
      <c r="B10" s="4" t="s">
        <v>221</v>
      </c>
      <c r="C10" s="8"/>
      <c r="D10" s="8"/>
      <c r="E10" s="9"/>
    </row>
    <row r="11" spans="1:5" x14ac:dyDescent="0.25">
      <c r="A11" s="52" t="s">
        <v>9</v>
      </c>
      <c r="B11" s="10" t="s">
        <v>20</v>
      </c>
      <c r="C11" s="11">
        <v>100</v>
      </c>
      <c r="D11" s="12"/>
      <c r="E11" s="13"/>
    </row>
    <row r="12" spans="1:5" x14ac:dyDescent="0.25">
      <c r="A12" s="53" t="s">
        <v>10</v>
      </c>
      <c r="B12" s="14" t="s">
        <v>33</v>
      </c>
      <c r="C12" s="15"/>
      <c r="D12" s="16"/>
      <c r="E12" s="15"/>
    </row>
    <row r="13" spans="1:5" x14ac:dyDescent="0.25">
      <c r="A13" s="54" t="s">
        <v>11</v>
      </c>
      <c r="B13" s="14" t="s">
        <v>34</v>
      </c>
      <c r="C13" s="17"/>
      <c r="D13" s="18">
        <f>SUM(D11*(1*D12))</f>
        <v>0</v>
      </c>
      <c r="E13" s="15"/>
    </row>
    <row r="14" spans="1:5" x14ac:dyDescent="0.25">
      <c r="A14" s="55" t="s">
        <v>12</v>
      </c>
      <c r="B14" s="19" t="s">
        <v>5</v>
      </c>
      <c r="C14" s="17"/>
      <c r="D14" s="20">
        <f>SUM(D11+D13)</f>
        <v>0</v>
      </c>
      <c r="E14" s="20">
        <f>SUM(C11*D14)</f>
        <v>0</v>
      </c>
    </row>
    <row r="15" spans="1:5" x14ac:dyDescent="0.25">
      <c r="A15" s="55" t="s">
        <v>13</v>
      </c>
      <c r="B15" s="14" t="s">
        <v>6</v>
      </c>
      <c r="C15" s="21">
        <v>5</v>
      </c>
      <c r="D15" s="22">
        <f>D14*1.3</f>
        <v>0</v>
      </c>
      <c r="E15" s="18">
        <f>SUM(C15*D15)</f>
        <v>0</v>
      </c>
    </row>
    <row r="16" spans="1:5" ht="11" thickBot="1" x14ac:dyDescent="0.3">
      <c r="A16" s="55" t="s">
        <v>14</v>
      </c>
      <c r="B16" s="14" t="s">
        <v>7</v>
      </c>
      <c r="C16" s="21">
        <v>5</v>
      </c>
      <c r="D16" s="22">
        <f>D14*1.6</f>
        <v>0</v>
      </c>
      <c r="E16" s="23">
        <f>SUM(C16*D16)</f>
        <v>0</v>
      </c>
    </row>
    <row r="17" spans="1:5" ht="11" thickBot="1" x14ac:dyDescent="0.3">
      <c r="A17" s="56" t="s">
        <v>15</v>
      </c>
      <c r="B17" s="24" t="s">
        <v>8</v>
      </c>
      <c r="C17" s="25"/>
      <c r="D17" s="26"/>
      <c r="E17" s="27">
        <f>SUM(E14:E16)</f>
        <v>0</v>
      </c>
    </row>
    <row r="18" spans="1:5" ht="11" thickBot="1" x14ac:dyDescent="0.3">
      <c r="A18" s="40">
        <v>2</v>
      </c>
      <c r="B18" s="28" t="s">
        <v>222</v>
      </c>
      <c r="C18" s="8"/>
      <c r="D18" s="8"/>
      <c r="E18" s="9"/>
    </row>
    <row r="19" spans="1:5" x14ac:dyDescent="0.25">
      <c r="A19" s="44" t="s">
        <v>9</v>
      </c>
      <c r="B19" s="29" t="s">
        <v>20</v>
      </c>
      <c r="C19" s="30">
        <v>260</v>
      </c>
      <c r="D19" s="12"/>
      <c r="E19" s="13"/>
    </row>
    <row r="20" spans="1:5" x14ac:dyDescent="0.25">
      <c r="A20" s="55" t="s">
        <v>10</v>
      </c>
      <c r="B20" s="14" t="s">
        <v>33</v>
      </c>
      <c r="C20" s="17"/>
      <c r="D20" s="31"/>
      <c r="E20" s="15"/>
    </row>
    <row r="21" spans="1:5" x14ac:dyDescent="0.25">
      <c r="A21" s="55" t="s">
        <v>11</v>
      </c>
      <c r="B21" s="14" t="s">
        <v>34</v>
      </c>
      <c r="C21" s="17"/>
      <c r="D21" s="18">
        <f>SUM(D19*(1*D20))</f>
        <v>0</v>
      </c>
      <c r="E21" s="15"/>
    </row>
    <row r="22" spans="1:5" x14ac:dyDescent="0.25">
      <c r="A22" s="55" t="s">
        <v>12</v>
      </c>
      <c r="B22" s="19" t="s">
        <v>5</v>
      </c>
      <c r="C22" s="32"/>
      <c r="D22" s="20">
        <f>SUM(D19+D21)</f>
        <v>0</v>
      </c>
      <c r="E22" s="20">
        <f>SUM(C19*D22)</f>
        <v>0</v>
      </c>
    </row>
    <row r="23" spans="1:5" x14ac:dyDescent="0.25">
      <c r="A23" s="55" t="s">
        <v>13</v>
      </c>
      <c r="B23" s="14" t="s">
        <v>6</v>
      </c>
      <c r="C23" s="21">
        <v>5</v>
      </c>
      <c r="D23" s="22">
        <f>D22*1.3</f>
        <v>0</v>
      </c>
      <c r="E23" s="18">
        <f>SUM(C23*D23)</f>
        <v>0</v>
      </c>
    </row>
    <row r="24" spans="1:5" ht="11" thickBot="1" x14ac:dyDescent="0.3">
      <c r="A24" s="55" t="s">
        <v>14</v>
      </c>
      <c r="B24" s="14" t="s">
        <v>7</v>
      </c>
      <c r="C24" s="21">
        <v>5</v>
      </c>
      <c r="D24" s="22">
        <f>D22*1.6</f>
        <v>0</v>
      </c>
      <c r="E24" s="23">
        <f>SUM(C24*D24)</f>
        <v>0</v>
      </c>
    </row>
    <row r="25" spans="1:5" ht="11" thickBot="1" x14ac:dyDescent="0.3">
      <c r="A25" s="56" t="s">
        <v>15</v>
      </c>
      <c r="B25" s="24" t="s">
        <v>16</v>
      </c>
      <c r="C25" s="25"/>
      <c r="D25" s="26"/>
      <c r="E25" s="27">
        <f>SUM(E22:E24)</f>
        <v>0</v>
      </c>
    </row>
    <row r="26" spans="1:5" ht="11" thickBot="1" x14ac:dyDescent="0.3">
      <c r="A26" s="5">
        <v>3</v>
      </c>
      <c r="B26" s="33" t="s">
        <v>223</v>
      </c>
      <c r="C26" s="28"/>
      <c r="D26" s="8"/>
      <c r="E26" s="9"/>
    </row>
    <row r="27" spans="1:5" x14ac:dyDescent="0.25">
      <c r="A27" s="57" t="s">
        <v>9</v>
      </c>
      <c r="B27" s="34" t="s">
        <v>20</v>
      </c>
      <c r="C27" s="30">
        <v>100</v>
      </c>
      <c r="D27" s="35"/>
      <c r="E27" s="13"/>
    </row>
    <row r="28" spans="1:5" x14ac:dyDescent="0.25">
      <c r="A28" s="55" t="s">
        <v>10</v>
      </c>
      <c r="B28" s="14" t="s">
        <v>33</v>
      </c>
      <c r="C28" s="17"/>
      <c r="D28" s="36"/>
      <c r="E28" s="15"/>
    </row>
    <row r="29" spans="1:5" x14ac:dyDescent="0.25">
      <c r="A29" s="55" t="s">
        <v>11</v>
      </c>
      <c r="B29" s="14" t="s">
        <v>34</v>
      </c>
      <c r="C29" s="17"/>
      <c r="D29" s="37">
        <f>SUM(D27*(1*D28))</f>
        <v>0</v>
      </c>
      <c r="E29" s="15"/>
    </row>
    <row r="30" spans="1:5" x14ac:dyDescent="0.25">
      <c r="A30" s="55" t="s">
        <v>12</v>
      </c>
      <c r="B30" s="19" t="s">
        <v>5</v>
      </c>
      <c r="C30" s="32"/>
      <c r="D30" s="38">
        <f>SUM(D27+D29)</f>
        <v>0</v>
      </c>
      <c r="E30" s="20">
        <f>SUM(C27*D30)</f>
        <v>0</v>
      </c>
    </row>
    <row r="31" spans="1:5" x14ac:dyDescent="0.25">
      <c r="A31" s="55" t="s">
        <v>13</v>
      </c>
      <c r="B31" s="14" t="s">
        <v>6</v>
      </c>
      <c r="C31" s="21">
        <v>5</v>
      </c>
      <c r="D31" s="22">
        <f>D30*1.3</f>
        <v>0</v>
      </c>
      <c r="E31" s="18">
        <f>SUM(C31*D31)</f>
        <v>0</v>
      </c>
    </row>
    <row r="32" spans="1:5" ht="11" thickBot="1" x14ac:dyDescent="0.3">
      <c r="A32" s="55" t="s">
        <v>14</v>
      </c>
      <c r="B32" s="14" t="s">
        <v>7</v>
      </c>
      <c r="C32" s="21">
        <v>5</v>
      </c>
      <c r="D32" s="22">
        <f>D30*1.6</f>
        <v>0</v>
      </c>
      <c r="E32" s="23">
        <f>SUM(C32*D32)</f>
        <v>0</v>
      </c>
    </row>
    <row r="33" spans="1:5" ht="11" thickBot="1" x14ac:dyDescent="0.3">
      <c r="A33" s="56" t="s">
        <v>15</v>
      </c>
      <c r="B33" s="24" t="s">
        <v>17</v>
      </c>
      <c r="C33" s="25"/>
      <c r="D33" s="39"/>
      <c r="E33" s="27">
        <f>SUM(E30:E32)</f>
        <v>0</v>
      </c>
    </row>
    <row r="34" spans="1:5" ht="11" thickBot="1" x14ac:dyDescent="0.3">
      <c r="A34" s="5">
        <v>4</v>
      </c>
      <c r="B34" s="4" t="s">
        <v>224</v>
      </c>
      <c r="C34" s="8"/>
      <c r="D34" s="8"/>
      <c r="E34" s="9"/>
    </row>
    <row r="35" spans="1:5" x14ac:dyDescent="0.25">
      <c r="A35" s="57" t="s">
        <v>9</v>
      </c>
      <c r="B35" s="10" t="s">
        <v>20</v>
      </c>
      <c r="C35" s="11">
        <v>100</v>
      </c>
      <c r="D35" s="12"/>
      <c r="E35" s="13"/>
    </row>
    <row r="36" spans="1:5" x14ac:dyDescent="0.25">
      <c r="A36" s="55" t="s">
        <v>10</v>
      </c>
      <c r="B36" s="14" t="s">
        <v>33</v>
      </c>
      <c r="C36" s="15"/>
      <c r="D36" s="16"/>
      <c r="E36" s="15"/>
    </row>
    <row r="37" spans="1:5" x14ac:dyDescent="0.25">
      <c r="A37" s="55" t="s">
        <v>11</v>
      </c>
      <c r="B37" s="14" t="s">
        <v>34</v>
      </c>
      <c r="C37" s="17"/>
      <c r="D37" s="18">
        <f>SUM(D35*(1*D36))</f>
        <v>0</v>
      </c>
      <c r="E37" s="15"/>
    </row>
    <row r="38" spans="1:5" x14ac:dyDescent="0.25">
      <c r="A38" s="55" t="s">
        <v>12</v>
      </c>
      <c r="B38" s="19" t="s">
        <v>5</v>
      </c>
      <c r="C38" s="17"/>
      <c r="D38" s="20">
        <f>SUM(D35+D37)</f>
        <v>0</v>
      </c>
      <c r="E38" s="20">
        <f>SUM(C35*D38)</f>
        <v>0</v>
      </c>
    </row>
    <row r="39" spans="1:5" x14ac:dyDescent="0.25">
      <c r="A39" s="55" t="s">
        <v>13</v>
      </c>
      <c r="B39" s="14" t="s">
        <v>6</v>
      </c>
      <c r="C39" s="21">
        <v>5</v>
      </c>
      <c r="D39" s="22">
        <f>D38*1.3</f>
        <v>0</v>
      </c>
      <c r="E39" s="18">
        <f>SUM(C39*D39)</f>
        <v>0</v>
      </c>
    </row>
    <row r="40" spans="1:5" ht="11" thickBot="1" x14ac:dyDescent="0.3">
      <c r="A40" s="55" t="s">
        <v>14</v>
      </c>
      <c r="B40" s="14" t="s">
        <v>7</v>
      </c>
      <c r="C40" s="21">
        <v>5</v>
      </c>
      <c r="D40" s="22">
        <f>D38*1.6</f>
        <v>0</v>
      </c>
      <c r="E40" s="23">
        <f>SUM(C40*D40)</f>
        <v>0</v>
      </c>
    </row>
    <row r="41" spans="1:5" ht="11" thickBot="1" x14ac:dyDescent="0.3">
      <c r="A41" s="56" t="s">
        <v>15</v>
      </c>
      <c r="B41" s="24" t="s">
        <v>22</v>
      </c>
      <c r="C41" s="25"/>
      <c r="D41" s="26"/>
      <c r="E41" s="27">
        <f>SUM(E38:E40)</f>
        <v>0</v>
      </c>
    </row>
    <row r="42" spans="1:5" ht="11" thickBot="1" x14ac:dyDescent="0.3">
      <c r="A42" s="5">
        <v>5</v>
      </c>
      <c r="B42" s="4" t="s">
        <v>35</v>
      </c>
      <c r="C42" s="8"/>
      <c r="D42" s="8"/>
      <c r="E42" s="9"/>
    </row>
    <row r="43" spans="1:5" ht="21.5" thickBot="1" x14ac:dyDescent="0.3">
      <c r="A43" s="57"/>
      <c r="B43" s="10" t="s">
        <v>36</v>
      </c>
      <c r="C43" s="30">
        <v>10</v>
      </c>
      <c r="D43" s="12"/>
      <c r="E43" s="20">
        <f>C43*D43</f>
        <v>0</v>
      </c>
    </row>
    <row r="44" spans="1:5" ht="11" thickBot="1" x14ac:dyDescent="0.3">
      <c r="A44" s="40">
        <v>6</v>
      </c>
      <c r="B44" s="8" t="s">
        <v>2</v>
      </c>
      <c r="C44" s="41"/>
      <c r="D44" s="42"/>
      <c r="E44" s="43"/>
    </row>
    <row r="45" spans="1:5" ht="21.5" thickBot="1" x14ac:dyDescent="0.3">
      <c r="A45" s="44"/>
      <c r="B45" s="10" t="s">
        <v>18</v>
      </c>
      <c r="C45" s="51">
        <v>25000</v>
      </c>
      <c r="D45" s="50"/>
      <c r="E45" s="20">
        <f>(C45*D45)+C45</f>
        <v>25000</v>
      </c>
    </row>
    <row r="46" spans="1:5" ht="11" thickBot="1" x14ac:dyDescent="0.3">
      <c r="A46" s="5">
        <v>7</v>
      </c>
      <c r="B46" s="45" t="s">
        <v>3</v>
      </c>
      <c r="C46" s="41"/>
      <c r="D46" s="42"/>
      <c r="E46" s="43"/>
    </row>
    <row r="47" spans="1:5" ht="21.5" thickBot="1" x14ac:dyDescent="0.3">
      <c r="A47" s="44"/>
      <c r="B47" s="29" t="s">
        <v>21</v>
      </c>
      <c r="C47" s="51">
        <v>1000</v>
      </c>
      <c r="D47" s="50"/>
      <c r="E47" s="20">
        <f>(C47*D47)+C47</f>
        <v>1000</v>
      </c>
    </row>
    <row r="48" spans="1:5" ht="11" thickBot="1" x14ac:dyDescent="0.3">
      <c r="A48" s="5">
        <v>8</v>
      </c>
      <c r="B48" s="46" t="s">
        <v>4</v>
      </c>
      <c r="C48" s="41"/>
      <c r="D48" s="42"/>
      <c r="E48" s="43"/>
    </row>
    <row r="49" spans="1:8" ht="21.5" thickBot="1" x14ac:dyDescent="0.3">
      <c r="A49" s="58"/>
      <c r="B49" s="59" t="s">
        <v>19</v>
      </c>
      <c r="C49" s="60">
        <v>2000</v>
      </c>
      <c r="D49" s="61"/>
      <c r="E49" s="62">
        <f>(C49*D49)+C49</f>
        <v>2000</v>
      </c>
    </row>
    <row r="50" spans="1:8" ht="11" thickBot="1" x14ac:dyDescent="0.3"/>
    <row r="51" spans="1:8" ht="11" thickBot="1" x14ac:dyDescent="0.3">
      <c r="A51" s="88" t="s">
        <v>23</v>
      </c>
      <c r="B51" s="89"/>
      <c r="C51" s="89"/>
      <c r="D51" s="89"/>
      <c r="E51" s="47">
        <f>SUM(E17+E25+E33+E41+E43+E45+E47+E49)</f>
        <v>28000</v>
      </c>
    </row>
    <row r="54" spans="1:8" ht="11.5" x14ac:dyDescent="0.3">
      <c r="A54" s="63"/>
      <c r="B54" s="82" t="s">
        <v>63</v>
      </c>
      <c r="C54" s="82"/>
      <c r="D54" s="82"/>
      <c r="E54" s="64"/>
      <c r="F54" s="64"/>
      <c r="G54" s="63"/>
      <c r="H54" s="63"/>
    </row>
    <row r="55" spans="1:8" ht="11.5" x14ac:dyDescent="0.25">
      <c r="A55" s="63"/>
      <c r="B55" s="83" t="s">
        <v>64</v>
      </c>
      <c r="C55" s="83"/>
      <c r="D55" s="83"/>
      <c r="E55" s="65" t="s">
        <v>37</v>
      </c>
      <c r="F55" s="66">
        <v>44251</v>
      </c>
      <c r="G55" s="63"/>
      <c r="H55" s="63"/>
    </row>
    <row r="56" spans="1:8" ht="11.5" x14ac:dyDescent="0.25">
      <c r="A56" s="63"/>
      <c r="B56" s="67" t="s">
        <v>227</v>
      </c>
      <c r="C56" s="67"/>
      <c r="D56" s="67"/>
      <c r="E56" s="68"/>
      <c r="F56" s="68"/>
      <c r="G56" s="63"/>
      <c r="H56" s="63"/>
    </row>
    <row r="57" spans="1:8" ht="23" x14ac:dyDescent="0.25">
      <c r="A57" s="69" t="s">
        <v>38</v>
      </c>
      <c r="B57" s="69" t="s">
        <v>39</v>
      </c>
      <c r="C57" s="69" t="s">
        <v>40</v>
      </c>
      <c r="D57" s="69" t="s">
        <v>41</v>
      </c>
      <c r="E57" s="70" t="s">
        <v>42</v>
      </c>
      <c r="F57" s="69" t="s">
        <v>43</v>
      </c>
      <c r="G57" s="63"/>
      <c r="H57" s="63"/>
    </row>
    <row r="58" spans="1:8" ht="11.5" x14ac:dyDescent="0.25">
      <c r="A58" s="71" t="s">
        <v>220</v>
      </c>
      <c r="B58" s="72" t="s">
        <v>165</v>
      </c>
      <c r="C58" s="73" t="s">
        <v>166</v>
      </c>
      <c r="D58" s="73" t="s">
        <v>131</v>
      </c>
      <c r="E58" s="74">
        <v>55447</v>
      </c>
      <c r="F58" s="73" t="s">
        <v>167</v>
      </c>
      <c r="G58" s="63"/>
      <c r="H58" s="63"/>
    </row>
    <row r="59" spans="1:8" ht="11.5" x14ac:dyDescent="0.25">
      <c r="A59" s="71" t="s">
        <v>220</v>
      </c>
      <c r="B59" s="72" t="s">
        <v>168</v>
      </c>
      <c r="C59" s="73" t="s">
        <v>169</v>
      </c>
      <c r="D59" s="73" t="s">
        <v>131</v>
      </c>
      <c r="E59" s="74">
        <v>55447</v>
      </c>
      <c r="F59" s="73" t="s">
        <v>167</v>
      </c>
      <c r="G59" s="63"/>
      <c r="H59" s="63"/>
    </row>
    <row r="60" spans="1:8" ht="11.5" x14ac:dyDescent="0.25">
      <c r="A60" s="71" t="s">
        <v>220</v>
      </c>
      <c r="B60" s="72" t="s">
        <v>170</v>
      </c>
      <c r="C60" s="73" t="s">
        <v>171</v>
      </c>
      <c r="D60" s="73" t="s">
        <v>131</v>
      </c>
      <c r="E60" s="74">
        <v>55447</v>
      </c>
      <c r="F60" s="73" t="s">
        <v>167</v>
      </c>
      <c r="G60" s="63"/>
      <c r="H60" s="63"/>
    </row>
    <row r="61" spans="1:8" ht="11.5" x14ac:dyDescent="0.25">
      <c r="A61" s="71" t="s">
        <v>220</v>
      </c>
      <c r="B61" s="72" t="s">
        <v>172</v>
      </c>
      <c r="C61" s="73" t="s">
        <v>173</v>
      </c>
      <c r="D61" s="73" t="s">
        <v>44</v>
      </c>
      <c r="E61" s="74">
        <v>55412</v>
      </c>
      <c r="F61" s="73" t="s">
        <v>46</v>
      </c>
      <c r="G61" s="63"/>
      <c r="H61" s="63"/>
    </row>
    <row r="62" spans="1:8" ht="11.5" x14ac:dyDescent="0.25">
      <c r="A62" s="71" t="s">
        <v>220</v>
      </c>
      <c r="B62" s="75" t="s">
        <v>174</v>
      </c>
      <c r="C62" s="76" t="s">
        <v>175</v>
      </c>
      <c r="D62" s="76" t="s">
        <v>51</v>
      </c>
      <c r="E62" s="76">
        <v>55429</v>
      </c>
      <c r="F62" s="73" t="s">
        <v>46</v>
      </c>
      <c r="G62" s="63"/>
      <c r="H62" s="63"/>
    </row>
    <row r="63" spans="1:8" ht="11.5" x14ac:dyDescent="0.25">
      <c r="A63" s="71" t="s">
        <v>220</v>
      </c>
      <c r="B63" s="72" t="s">
        <v>176</v>
      </c>
      <c r="C63" s="73" t="s">
        <v>177</v>
      </c>
      <c r="D63" s="73" t="s">
        <v>44</v>
      </c>
      <c r="E63" s="74">
        <v>55411</v>
      </c>
      <c r="F63" s="73" t="s">
        <v>46</v>
      </c>
      <c r="G63" s="63"/>
      <c r="H63" s="63"/>
    </row>
    <row r="64" spans="1:8" ht="11.5" x14ac:dyDescent="0.25">
      <c r="A64" s="71" t="s">
        <v>220</v>
      </c>
      <c r="B64" s="72" t="s">
        <v>178</v>
      </c>
      <c r="C64" s="73" t="s">
        <v>179</v>
      </c>
      <c r="D64" s="73" t="s">
        <v>58</v>
      </c>
      <c r="E64" s="74">
        <v>55345</v>
      </c>
      <c r="F64" s="73" t="s">
        <v>59</v>
      </c>
      <c r="G64" s="63"/>
      <c r="H64" s="63"/>
    </row>
    <row r="65" spans="1:8" ht="11.5" x14ac:dyDescent="0.25">
      <c r="A65" s="71" t="s">
        <v>220</v>
      </c>
      <c r="B65" s="72" t="s">
        <v>180</v>
      </c>
      <c r="C65" s="73" t="s">
        <v>181</v>
      </c>
      <c r="D65" s="73" t="s">
        <v>131</v>
      </c>
      <c r="E65" s="74">
        <v>55448</v>
      </c>
      <c r="F65" s="73" t="s">
        <v>182</v>
      </c>
      <c r="G65" s="63"/>
      <c r="H65" s="63"/>
    </row>
    <row r="66" spans="1:8" ht="11.5" x14ac:dyDescent="0.25">
      <c r="A66" s="71" t="s">
        <v>220</v>
      </c>
      <c r="B66" s="72" t="s">
        <v>183</v>
      </c>
      <c r="C66" s="73" t="s">
        <v>184</v>
      </c>
      <c r="D66" s="73" t="s">
        <v>44</v>
      </c>
      <c r="E66" s="74">
        <v>55415</v>
      </c>
      <c r="F66" s="73" t="s">
        <v>50</v>
      </c>
      <c r="G66" s="63"/>
      <c r="H66" s="63"/>
    </row>
    <row r="67" spans="1:8" ht="23" x14ac:dyDescent="0.25">
      <c r="A67" s="71" t="s">
        <v>220</v>
      </c>
      <c r="B67" s="72" t="s">
        <v>185</v>
      </c>
      <c r="C67" s="77" t="s">
        <v>186</v>
      </c>
      <c r="D67" s="73" t="s">
        <v>51</v>
      </c>
      <c r="E67" s="74">
        <v>55430</v>
      </c>
      <c r="F67" s="73" t="s">
        <v>46</v>
      </c>
      <c r="G67" s="63"/>
      <c r="H67" s="63"/>
    </row>
    <row r="68" spans="1:8" ht="11.5" x14ac:dyDescent="0.25">
      <c r="A68" s="71" t="s">
        <v>220</v>
      </c>
      <c r="B68" s="72" t="s">
        <v>187</v>
      </c>
      <c r="C68" s="73" t="s">
        <v>188</v>
      </c>
      <c r="D68" s="73" t="s">
        <v>58</v>
      </c>
      <c r="E68" s="74">
        <v>55345</v>
      </c>
      <c r="F68" s="73" t="s">
        <v>46</v>
      </c>
      <c r="G68" s="63"/>
      <c r="H68" s="63"/>
    </row>
    <row r="69" spans="1:8" ht="11.5" x14ac:dyDescent="0.25">
      <c r="A69" s="71" t="s">
        <v>220</v>
      </c>
      <c r="B69" s="72" t="s">
        <v>189</v>
      </c>
      <c r="C69" s="73" t="s">
        <v>190</v>
      </c>
      <c r="D69" s="73" t="s">
        <v>44</v>
      </c>
      <c r="E69" s="74">
        <v>55487</v>
      </c>
      <c r="F69" s="73" t="s">
        <v>191</v>
      </c>
      <c r="G69" s="63"/>
      <c r="H69" s="63"/>
    </row>
    <row r="70" spans="1:8" ht="11.5" x14ac:dyDescent="0.25">
      <c r="A70" s="71" t="s">
        <v>220</v>
      </c>
      <c r="B70" s="72" t="s">
        <v>192</v>
      </c>
      <c r="C70" s="73" t="s">
        <v>193</v>
      </c>
      <c r="D70" s="73" t="s">
        <v>44</v>
      </c>
      <c r="E70" s="74">
        <v>55406</v>
      </c>
      <c r="F70" s="73" t="s">
        <v>46</v>
      </c>
      <c r="G70" s="63"/>
      <c r="H70" s="63"/>
    </row>
    <row r="71" spans="1:8" ht="11.5" x14ac:dyDescent="0.25">
      <c r="A71" s="71" t="s">
        <v>220</v>
      </c>
      <c r="B71" s="72" t="s">
        <v>194</v>
      </c>
      <c r="C71" s="73" t="s">
        <v>195</v>
      </c>
      <c r="D71" s="73" t="s">
        <v>96</v>
      </c>
      <c r="E71" s="74">
        <v>55427</v>
      </c>
      <c r="F71" s="73" t="s">
        <v>182</v>
      </c>
      <c r="G71" s="63"/>
      <c r="H71" s="63"/>
    </row>
    <row r="72" spans="1:8" ht="11.5" x14ac:dyDescent="0.25">
      <c r="A72" s="71" t="s">
        <v>220</v>
      </c>
      <c r="B72" s="72" t="s">
        <v>196</v>
      </c>
      <c r="C72" s="73" t="s">
        <v>197</v>
      </c>
      <c r="D72" s="73" t="s">
        <v>55</v>
      </c>
      <c r="E72" s="74">
        <v>55445</v>
      </c>
      <c r="F72" s="73" t="s">
        <v>182</v>
      </c>
      <c r="G72" s="63"/>
      <c r="H72" s="63"/>
    </row>
    <row r="73" spans="1:8" ht="11.5" x14ac:dyDescent="0.25">
      <c r="A73" s="71" t="s">
        <v>220</v>
      </c>
      <c r="B73" s="72" t="s">
        <v>198</v>
      </c>
      <c r="C73" s="73" t="s">
        <v>54</v>
      </c>
      <c r="D73" s="73" t="s">
        <v>45</v>
      </c>
      <c r="E73" s="74">
        <v>55420</v>
      </c>
      <c r="F73" s="73" t="s">
        <v>182</v>
      </c>
      <c r="G73" s="63"/>
      <c r="H73" s="63"/>
    </row>
    <row r="74" spans="1:8" ht="11.5" x14ac:dyDescent="0.25">
      <c r="A74" s="71" t="s">
        <v>220</v>
      </c>
      <c r="B74" s="72" t="s">
        <v>199</v>
      </c>
      <c r="C74" s="73" t="s">
        <v>200</v>
      </c>
      <c r="D74" s="73" t="s">
        <v>87</v>
      </c>
      <c r="E74" s="74">
        <v>55430</v>
      </c>
      <c r="F74" s="73" t="s">
        <v>182</v>
      </c>
      <c r="G74" s="63"/>
      <c r="H74" s="63"/>
    </row>
    <row r="75" spans="1:8" ht="11.5" x14ac:dyDescent="0.25">
      <c r="A75" s="71" t="s">
        <v>220</v>
      </c>
      <c r="B75" s="72" t="s">
        <v>201</v>
      </c>
      <c r="C75" s="73" t="s">
        <v>202</v>
      </c>
      <c r="D75" s="73" t="s">
        <v>58</v>
      </c>
      <c r="E75" s="74">
        <v>55345</v>
      </c>
      <c r="F75" s="73" t="s">
        <v>182</v>
      </c>
      <c r="G75" s="63"/>
      <c r="H75" s="63"/>
    </row>
    <row r="76" spans="1:8" ht="11.5" x14ac:dyDescent="0.25">
      <c r="A76" s="71" t="s">
        <v>220</v>
      </c>
      <c r="B76" s="78" t="s">
        <v>203</v>
      </c>
      <c r="C76" s="79" t="s">
        <v>204</v>
      </c>
      <c r="D76" s="79" t="s">
        <v>205</v>
      </c>
      <c r="E76" s="80">
        <v>55357</v>
      </c>
      <c r="F76" s="73" t="s">
        <v>182</v>
      </c>
      <c r="G76" s="63"/>
      <c r="H76" s="63"/>
    </row>
    <row r="77" spans="1:8" ht="11.5" x14ac:dyDescent="0.25">
      <c r="A77" s="71" t="s">
        <v>220</v>
      </c>
      <c r="B77" s="72" t="s">
        <v>206</v>
      </c>
      <c r="C77" s="73" t="s">
        <v>207</v>
      </c>
      <c r="D77" s="73" t="s">
        <v>112</v>
      </c>
      <c r="E77" s="74">
        <v>55359</v>
      </c>
      <c r="F77" s="73" t="s">
        <v>182</v>
      </c>
      <c r="G77" s="63"/>
      <c r="H77" s="63"/>
    </row>
    <row r="78" spans="1:8" ht="11.5" x14ac:dyDescent="0.25">
      <c r="A78" s="71" t="s">
        <v>220</v>
      </c>
      <c r="B78" s="72" t="s">
        <v>208</v>
      </c>
      <c r="C78" s="73" t="s">
        <v>56</v>
      </c>
      <c r="D78" s="73" t="s">
        <v>57</v>
      </c>
      <c r="E78" s="74">
        <v>55430</v>
      </c>
      <c r="F78" s="73" t="s">
        <v>182</v>
      </c>
      <c r="G78" s="63"/>
      <c r="H78" s="63"/>
    </row>
    <row r="79" spans="1:8" ht="11.5" x14ac:dyDescent="0.25">
      <c r="A79" s="71" t="s">
        <v>220</v>
      </c>
      <c r="B79" s="72" t="s">
        <v>209</v>
      </c>
      <c r="C79" s="73" t="s">
        <v>210</v>
      </c>
      <c r="D79" s="73" t="s">
        <v>131</v>
      </c>
      <c r="E79" s="74">
        <v>55447</v>
      </c>
      <c r="F79" s="73" t="s">
        <v>182</v>
      </c>
      <c r="G79" s="63"/>
      <c r="H79" s="63"/>
    </row>
    <row r="80" spans="1:8" ht="11.5" x14ac:dyDescent="0.25">
      <c r="A80" s="71" t="s">
        <v>220</v>
      </c>
      <c r="B80" s="72" t="s">
        <v>211</v>
      </c>
      <c r="C80" s="73" t="s">
        <v>212</v>
      </c>
      <c r="D80" s="73" t="s">
        <v>213</v>
      </c>
      <c r="E80" s="74">
        <v>55373</v>
      </c>
      <c r="F80" s="73" t="s">
        <v>182</v>
      </c>
      <c r="G80" s="63"/>
      <c r="H80" s="63"/>
    </row>
    <row r="81" spans="1:8" ht="11.5" x14ac:dyDescent="0.25">
      <c r="A81" s="71" t="s">
        <v>220</v>
      </c>
      <c r="B81" s="72" t="s">
        <v>214</v>
      </c>
      <c r="C81" s="73" t="s">
        <v>215</v>
      </c>
      <c r="D81" s="73" t="s">
        <v>138</v>
      </c>
      <c r="E81" s="74">
        <v>55374</v>
      </c>
      <c r="F81" s="73" t="s">
        <v>182</v>
      </c>
      <c r="G81" s="63"/>
      <c r="H81" s="63"/>
    </row>
    <row r="82" spans="1:8" ht="11.5" x14ac:dyDescent="0.25">
      <c r="A82" s="71" t="s">
        <v>220</v>
      </c>
      <c r="B82" s="72" t="s">
        <v>216</v>
      </c>
      <c r="C82" s="73" t="s">
        <v>217</v>
      </c>
      <c r="D82" s="73" t="s">
        <v>218</v>
      </c>
      <c r="E82" s="74">
        <v>55384</v>
      </c>
      <c r="F82" s="73" t="s">
        <v>182</v>
      </c>
      <c r="G82" s="63"/>
      <c r="H82" s="63"/>
    </row>
    <row r="83" spans="1:8" x14ac:dyDescent="0.25">
      <c r="A83" s="63"/>
      <c r="B83" s="63"/>
      <c r="C83" s="63"/>
      <c r="D83" s="63"/>
      <c r="E83" s="63"/>
      <c r="F83" s="63"/>
      <c r="G83" s="63"/>
      <c r="H83" s="63"/>
    </row>
    <row r="84" spans="1:8" x14ac:dyDescent="0.25">
      <c r="A84" s="63"/>
      <c r="B84" s="63"/>
      <c r="C84" s="63"/>
      <c r="D84" s="63"/>
      <c r="E84" s="63"/>
      <c r="F84" s="63"/>
      <c r="G84" s="63"/>
      <c r="H84" s="63"/>
    </row>
    <row r="85" spans="1:8" x14ac:dyDescent="0.25">
      <c r="A85" s="63"/>
      <c r="B85" s="63"/>
      <c r="C85" s="63"/>
      <c r="D85" s="63"/>
      <c r="E85" s="63"/>
      <c r="F85" s="63"/>
      <c r="G85" s="63"/>
      <c r="H85" s="63"/>
    </row>
    <row r="86" spans="1:8" x14ac:dyDescent="0.25">
      <c r="A86" s="63"/>
      <c r="B86" s="63"/>
      <c r="C86" s="63"/>
      <c r="D86" s="63"/>
      <c r="E86" s="63"/>
      <c r="F86" s="63"/>
      <c r="G86" s="63"/>
      <c r="H86" s="63"/>
    </row>
    <row r="87" spans="1:8" x14ac:dyDescent="0.25">
      <c r="A87" s="63"/>
      <c r="B87" s="63"/>
      <c r="C87" s="63"/>
      <c r="D87" s="63"/>
      <c r="E87" s="63"/>
      <c r="F87" s="63"/>
      <c r="G87" s="63"/>
      <c r="H87" s="63"/>
    </row>
    <row r="88" spans="1:8" x14ac:dyDescent="0.25">
      <c r="A88" s="63"/>
      <c r="B88" s="63"/>
      <c r="C88" s="63"/>
      <c r="D88" s="63"/>
      <c r="E88" s="63"/>
      <c r="F88" s="63"/>
      <c r="G88" s="63"/>
      <c r="H88" s="63"/>
    </row>
    <row r="89" spans="1:8" x14ac:dyDescent="0.25">
      <c r="A89" s="63"/>
      <c r="B89" s="63"/>
      <c r="C89" s="63"/>
      <c r="D89" s="63"/>
      <c r="E89" s="63"/>
      <c r="F89" s="63"/>
      <c r="G89" s="63"/>
      <c r="H89" s="63"/>
    </row>
    <row r="90" spans="1:8" x14ac:dyDescent="0.25">
      <c r="A90" s="63"/>
      <c r="B90" s="63"/>
      <c r="C90" s="63"/>
      <c r="D90" s="63"/>
      <c r="E90" s="63"/>
      <c r="F90" s="63"/>
      <c r="G90" s="63"/>
      <c r="H90" s="63"/>
    </row>
    <row r="91" spans="1:8" x14ac:dyDescent="0.25">
      <c r="A91" s="63"/>
      <c r="B91" s="63"/>
      <c r="C91" s="63"/>
      <c r="D91" s="63"/>
      <c r="E91" s="63"/>
      <c r="F91" s="63"/>
      <c r="G91" s="63"/>
      <c r="H91" s="63"/>
    </row>
    <row r="92" spans="1:8" x14ac:dyDescent="0.25">
      <c r="A92" s="63"/>
      <c r="B92" s="63"/>
      <c r="C92" s="63"/>
      <c r="D92" s="63"/>
      <c r="E92" s="63"/>
      <c r="F92" s="63"/>
      <c r="G92" s="63"/>
      <c r="H92" s="63"/>
    </row>
    <row r="93" spans="1:8" x14ac:dyDescent="0.25">
      <c r="A93" s="63"/>
      <c r="B93" s="63"/>
      <c r="C93" s="63"/>
      <c r="D93" s="63"/>
      <c r="E93" s="63"/>
      <c r="F93" s="63"/>
      <c r="G93" s="63"/>
      <c r="H93" s="63"/>
    </row>
    <row r="94" spans="1:8" x14ac:dyDescent="0.25">
      <c r="A94" s="63"/>
      <c r="B94" s="63"/>
      <c r="C94" s="63"/>
      <c r="D94" s="63"/>
      <c r="E94" s="63"/>
      <c r="F94" s="63"/>
      <c r="G94" s="63"/>
      <c r="H94" s="63"/>
    </row>
    <row r="95" spans="1:8" x14ac:dyDescent="0.25">
      <c r="A95" s="63"/>
      <c r="B95" s="63"/>
      <c r="C95" s="63"/>
      <c r="D95" s="63"/>
      <c r="E95" s="63"/>
      <c r="F95" s="63"/>
      <c r="G95" s="63"/>
      <c r="H95" s="63"/>
    </row>
    <row r="96" spans="1:8" x14ac:dyDescent="0.25">
      <c r="A96" s="63"/>
      <c r="B96" s="63"/>
      <c r="C96" s="63"/>
      <c r="D96" s="63"/>
      <c r="E96" s="63"/>
      <c r="F96" s="63"/>
      <c r="G96" s="63"/>
      <c r="H96" s="63"/>
    </row>
    <row r="97" spans="1:8" x14ac:dyDescent="0.25">
      <c r="A97" s="63"/>
      <c r="B97" s="63"/>
      <c r="C97" s="63"/>
      <c r="D97" s="63"/>
      <c r="E97" s="63"/>
      <c r="F97" s="63"/>
      <c r="G97" s="63"/>
      <c r="H97" s="63"/>
    </row>
    <row r="98" spans="1:8" x14ac:dyDescent="0.25">
      <c r="A98" s="63"/>
      <c r="B98" s="63"/>
      <c r="C98" s="63"/>
      <c r="D98" s="63"/>
      <c r="E98" s="63"/>
      <c r="F98" s="63"/>
      <c r="G98" s="63"/>
      <c r="H98" s="63"/>
    </row>
    <row r="99" spans="1:8" x14ac:dyDescent="0.25">
      <c r="A99" s="63"/>
      <c r="B99" s="63"/>
      <c r="C99" s="63"/>
      <c r="D99" s="63"/>
      <c r="E99" s="63"/>
      <c r="F99" s="63"/>
      <c r="G99" s="63"/>
      <c r="H99" s="63"/>
    </row>
    <row r="100" spans="1:8" x14ac:dyDescent="0.25">
      <c r="A100" s="63"/>
      <c r="B100" s="63"/>
      <c r="C100" s="63"/>
      <c r="D100" s="63"/>
      <c r="E100" s="63"/>
      <c r="F100" s="63"/>
      <c r="G100" s="63"/>
      <c r="H100" s="63"/>
    </row>
    <row r="101" spans="1:8" x14ac:dyDescent="0.25">
      <c r="A101" s="63"/>
      <c r="B101" s="63"/>
      <c r="C101" s="63"/>
      <c r="D101" s="63"/>
      <c r="E101" s="63"/>
      <c r="F101" s="63"/>
      <c r="G101" s="63"/>
      <c r="H101" s="63"/>
    </row>
    <row r="102" spans="1:8" x14ac:dyDescent="0.25">
      <c r="A102" s="63"/>
      <c r="B102" s="63"/>
      <c r="C102" s="63"/>
      <c r="D102" s="63"/>
      <c r="E102" s="63"/>
      <c r="F102" s="63"/>
      <c r="G102" s="63"/>
      <c r="H102" s="63"/>
    </row>
    <row r="103" spans="1:8" x14ac:dyDescent="0.25">
      <c r="A103" s="63"/>
      <c r="B103" s="63"/>
      <c r="C103" s="63"/>
      <c r="D103" s="63"/>
      <c r="E103" s="63"/>
      <c r="F103" s="63"/>
      <c r="G103" s="63"/>
      <c r="H103" s="63"/>
    </row>
    <row r="104" spans="1:8" x14ac:dyDescent="0.25">
      <c r="A104" s="63"/>
      <c r="B104" s="63"/>
      <c r="C104" s="63"/>
      <c r="D104" s="63"/>
      <c r="E104" s="63"/>
      <c r="F104" s="63"/>
      <c r="G104" s="63"/>
      <c r="H104" s="63"/>
    </row>
    <row r="105" spans="1:8" x14ac:dyDescent="0.25">
      <c r="A105" s="63"/>
      <c r="B105" s="63"/>
      <c r="C105" s="63"/>
      <c r="D105" s="63"/>
      <c r="E105" s="63"/>
      <c r="F105" s="63"/>
      <c r="G105" s="63"/>
      <c r="H105" s="63"/>
    </row>
    <row r="106" spans="1:8" x14ac:dyDescent="0.25">
      <c r="A106" s="63"/>
      <c r="B106" s="63"/>
      <c r="C106" s="63"/>
      <c r="D106" s="63"/>
      <c r="E106" s="63"/>
      <c r="F106" s="63"/>
      <c r="G106" s="63"/>
      <c r="H106" s="63"/>
    </row>
    <row r="107" spans="1:8" x14ac:dyDescent="0.25">
      <c r="A107" s="63"/>
      <c r="B107" s="63"/>
      <c r="C107" s="63"/>
      <c r="D107" s="63"/>
      <c r="E107" s="63"/>
      <c r="F107" s="63"/>
      <c r="G107" s="63"/>
      <c r="H107" s="63"/>
    </row>
    <row r="108" spans="1:8" x14ac:dyDescent="0.25">
      <c r="A108" s="63"/>
      <c r="B108" s="63"/>
      <c r="C108" s="63"/>
      <c r="D108" s="63"/>
      <c r="E108" s="63"/>
      <c r="F108" s="63"/>
      <c r="G108" s="63"/>
      <c r="H108" s="63"/>
    </row>
    <row r="109" spans="1:8" x14ac:dyDescent="0.25">
      <c r="A109" s="63"/>
      <c r="B109" s="63"/>
      <c r="C109" s="63"/>
      <c r="D109" s="63"/>
      <c r="E109" s="63"/>
      <c r="F109" s="63"/>
      <c r="G109" s="63"/>
      <c r="H109" s="63"/>
    </row>
    <row r="110" spans="1:8" x14ac:dyDescent="0.25">
      <c r="A110" s="63"/>
      <c r="B110" s="63"/>
      <c r="C110" s="63"/>
      <c r="D110" s="63"/>
      <c r="E110" s="63"/>
      <c r="F110" s="63"/>
      <c r="G110" s="63"/>
      <c r="H110" s="63"/>
    </row>
    <row r="111" spans="1:8" x14ac:dyDescent="0.25">
      <c r="A111" s="63"/>
      <c r="B111" s="63"/>
      <c r="C111" s="63"/>
      <c r="D111" s="63"/>
      <c r="E111" s="63"/>
      <c r="F111" s="63"/>
      <c r="G111" s="63"/>
      <c r="H111" s="63"/>
    </row>
    <row r="112" spans="1:8" x14ac:dyDescent="0.25">
      <c r="A112" s="63"/>
      <c r="B112" s="63"/>
      <c r="C112" s="63"/>
      <c r="D112" s="63"/>
      <c r="E112" s="63"/>
      <c r="F112" s="63"/>
      <c r="G112" s="63"/>
      <c r="H112" s="63"/>
    </row>
    <row r="113" spans="1:8" x14ac:dyDescent="0.25">
      <c r="A113" s="63"/>
      <c r="B113" s="63"/>
      <c r="C113" s="63"/>
      <c r="D113" s="63"/>
      <c r="E113" s="63"/>
      <c r="F113" s="63"/>
      <c r="G113" s="63"/>
      <c r="H113" s="63"/>
    </row>
    <row r="114" spans="1:8" x14ac:dyDescent="0.25">
      <c r="A114" s="63"/>
      <c r="B114" s="63"/>
      <c r="C114" s="63"/>
      <c r="D114" s="63"/>
      <c r="E114" s="63"/>
      <c r="F114" s="63"/>
      <c r="G114" s="63"/>
      <c r="H114" s="63"/>
    </row>
    <row r="115" spans="1:8" x14ac:dyDescent="0.25">
      <c r="A115" s="63"/>
      <c r="B115" s="63"/>
      <c r="C115" s="63"/>
      <c r="D115" s="63"/>
      <c r="E115" s="63"/>
      <c r="F115" s="63"/>
      <c r="G115" s="63"/>
      <c r="H115" s="63"/>
    </row>
    <row r="116" spans="1:8" x14ac:dyDescent="0.25">
      <c r="A116" s="63"/>
      <c r="B116" s="63"/>
      <c r="C116" s="63"/>
      <c r="D116" s="63"/>
      <c r="E116" s="63"/>
      <c r="F116" s="63"/>
      <c r="G116" s="63"/>
      <c r="H116" s="63"/>
    </row>
    <row r="117" spans="1:8" x14ac:dyDescent="0.25">
      <c r="A117" s="63"/>
      <c r="B117" s="63"/>
      <c r="C117" s="63"/>
      <c r="D117" s="63"/>
      <c r="E117" s="63"/>
      <c r="F117" s="63"/>
      <c r="G117" s="63"/>
      <c r="H117" s="63"/>
    </row>
    <row r="118" spans="1:8" x14ac:dyDescent="0.25">
      <c r="A118" s="63"/>
      <c r="B118" s="63"/>
      <c r="C118" s="63"/>
      <c r="D118" s="63"/>
      <c r="E118" s="63"/>
      <c r="F118" s="63"/>
      <c r="G118" s="63"/>
      <c r="H118" s="63"/>
    </row>
    <row r="119" spans="1:8" x14ac:dyDescent="0.25">
      <c r="A119" s="63"/>
      <c r="B119" s="63"/>
      <c r="C119" s="63"/>
      <c r="D119" s="63"/>
      <c r="E119" s="63"/>
      <c r="F119" s="63"/>
      <c r="G119" s="63"/>
      <c r="H119" s="63"/>
    </row>
    <row r="120" spans="1:8" x14ac:dyDescent="0.25">
      <c r="A120" s="63"/>
      <c r="B120" s="63"/>
      <c r="C120" s="63"/>
      <c r="D120" s="63"/>
      <c r="E120" s="63"/>
      <c r="F120" s="63"/>
      <c r="G120" s="63"/>
      <c r="H120" s="63"/>
    </row>
    <row r="121" spans="1:8" x14ac:dyDescent="0.25">
      <c r="A121" s="63"/>
      <c r="B121" s="63"/>
      <c r="C121" s="63"/>
      <c r="D121" s="63"/>
      <c r="E121" s="63"/>
      <c r="F121" s="63"/>
      <c r="G121" s="63"/>
      <c r="H121" s="63"/>
    </row>
    <row r="122" spans="1:8" x14ac:dyDescent="0.25">
      <c r="A122" s="63"/>
      <c r="B122" s="63"/>
      <c r="C122" s="63"/>
      <c r="D122" s="63"/>
      <c r="E122" s="63"/>
      <c r="F122" s="63"/>
      <c r="G122" s="63"/>
      <c r="H122" s="63"/>
    </row>
    <row r="123" spans="1:8" x14ac:dyDescent="0.25">
      <c r="A123" s="63"/>
      <c r="B123" s="63"/>
      <c r="C123" s="63"/>
      <c r="D123" s="63"/>
      <c r="E123" s="63"/>
      <c r="F123" s="63"/>
      <c r="G123" s="63"/>
      <c r="H123" s="63"/>
    </row>
    <row r="124" spans="1:8" x14ac:dyDescent="0.25">
      <c r="A124" s="63"/>
      <c r="B124" s="63"/>
      <c r="C124" s="63"/>
      <c r="D124" s="63"/>
      <c r="E124" s="63"/>
      <c r="F124" s="63"/>
      <c r="G124" s="63"/>
      <c r="H124" s="63"/>
    </row>
    <row r="125" spans="1:8" x14ac:dyDescent="0.25">
      <c r="A125" s="63"/>
      <c r="B125" s="63"/>
      <c r="C125" s="63"/>
      <c r="D125" s="63"/>
      <c r="E125" s="63"/>
      <c r="F125" s="63"/>
      <c r="G125" s="63"/>
      <c r="H125" s="63"/>
    </row>
    <row r="126" spans="1:8" x14ac:dyDescent="0.25">
      <c r="A126" s="63"/>
      <c r="B126" s="63"/>
      <c r="C126" s="63"/>
      <c r="D126" s="63"/>
      <c r="E126" s="63"/>
      <c r="F126" s="63"/>
      <c r="G126" s="63"/>
      <c r="H126" s="63"/>
    </row>
    <row r="127" spans="1:8" x14ac:dyDescent="0.25">
      <c r="A127" s="63"/>
      <c r="B127" s="63"/>
      <c r="C127" s="63"/>
      <c r="D127" s="63"/>
      <c r="E127" s="63"/>
      <c r="F127" s="63"/>
      <c r="G127" s="63"/>
      <c r="H127" s="63"/>
    </row>
    <row r="128" spans="1:8" x14ac:dyDescent="0.25">
      <c r="A128" s="63"/>
      <c r="B128" s="63"/>
      <c r="C128" s="63"/>
      <c r="D128" s="63"/>
      <c r="E128" s="63"/>
      <c r="F128" s="63"/>
      <c r="G128" s="63"/>
      <c r="H128" s="63"/>
    </row>
  </sheetData>
  <sheetProtection algorithmName="SHA-512" hashValue="wQjG4HgCDisyzOMDaj/dX5Fed9bjKvSCbr+ExMaIQ6VhpFS3ZQMO1as+7K38bl64hHreZ130pOLjKMSDDOfv0Q==" saltValue="59JgRpfjDDIhI83cyuIepg==" spinCount="100000" sheet="1" objects="1" scenarios="1"/>
  <mergeCells count="10">
    <mergeCell ref="B54:D54"/>
    <mergeCell ref="B55:D55"/>
    <mergeCell ref="C7:E7"/>
    <mergeCell ref="A1:E1"/>
    <mergeCell ref="A2:E2"/>
    <mergeCell ref="C3:E3"/>
    <mergeCell ref="C4:E4"/>
    <mergeCell ref="C5:E5"/>
    <mergeCell ref="C6:E6"/>
    <mergeCell ref="A51:D51"/>
  </mergeCells>
  <pageMargins left="0.7" right="0.7" top="0.75" bottom="0.75" header="0.3" footer="0.3"/>
  <pageSetup scale="91" fitToHeight="0" orientation="portrait" r:id="rId1"/>
  <rowBreaks count="1" manualBreakCount="1">
    <brk id="5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40591C13E27E4AAEA613083C574D4E" ma:contentTypeVersion="15" ma:contentTypeDescription="Create a new document." ma:contentTypeScope="" ma:versionID="7e902ae9341962d39ada3f29e6ef199b">
  <xsd:schema xmlns:xsd="http://www.w3.org/2001/XMLSchema" xmlns:xs="http://www.w3.org/2001/XMLSchema" xmlns:p="http://schemas.microsoft.com/office/2006/metadata/properties" xmlns:ns1="http://schemas.microsoft.com/sharepoint/v3" xmlns:ns3="2f9a9fb0-1ee1-40a0-a283-5ed266775fe7" xmlns:ns4="ca388615-f4e3-44e4-b8f7-7e7eacea5a6d" targetNamespace="http://schemas.microsoft.com/office/2006/metadata/properties" ma:root="true" ma:fieldsID="ba2f42ebf8a9141c19862fa00e302dae" ns1:_="" ns3:_="" ns4:_="">
    <xsd:import namespace="http://schemas.microsoft.com/sharepoint/v3"/>
    <xsd:import namespace="2f9a9fb0-1ee1-40a0-a283-5ed266775fe7"/>
    <xsd:import namespace="ca388615-f4e3-44e4-b8f7-7e7eacea5a6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9a9fb0-1ee1-40a0-a283-5ed266775f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388615-f4e3-44e4-b8f7-7e7eacea5a6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AEC500-57B7-4737-88B2-6B79BC85BC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f9a9fb0-1ee1-40a0-a283-5ed266775fe7"/>
    <ds:schemaRef ds:uri="ca388615-f4e3-44e4-b8f7-7e7eacea5a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DA71922-637E-4B2E-A786-B661B70FA49E}">
  <ds:schemaRefs>
    <ds:schemaRef ds:uri="http://purl.org/dc/dcmitype/"/>
    <ds:schemaRef ds:uri="ca388615-f4e3-44e4-b8f7-7e7eacea5a6d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sharepoint/v3"/>
    <ds:schemaRef ds:uri="http://schemas.openxmlformats.org/package/2006/metadata/core-properties"/>
    <ds:schemaRef ds:uri="2f9a9fb0-1ee1-40a0-a283-5ed266775fe7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E551674-E402-45BC-91B6-C399D160582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Bid Group 1-Libraries</vt:lpstr>
      <vt:lpstr>Bid Group 2-Public Safety</vt:lpstr>
    </vt:vector>
  </TitlesOfParts>
  <Company>Hennepin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Joey Prusak</dc:creator>
  <cp:lastModifiedBy>Melvin Nye</cp:lastModifiedBy>
  <cp:lastPrinted>2021-03-25T17:53:32Z</cp:lastPrinted>
  <dcterms:created xsi:type="dcterms:W3CDTF">2020-04-28T18:40:17Z</dcterms:created>
  <dcterms:modified xsi:type="dcterms:W3CDTF">2021-09-24T16:36:11Z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0x0101007840591C13E27E4AAEA613083C574D4E</vt:lpwstr>
  </property>
</Properties>
</file>